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9320" windowHeight="8940"/>
  </bookViews>
  <sheets>
    <sheet name="９チーム対戦カード" sheetId="1" r:id="rId1"/>
    <sheet name="９チーム星取表" sheetId="3" r:id="rId2"/>
  </sheets>
  <externalReferences>
    <externalReference r:id="rId3"/>
  </externalReferences>
  <definedNames>
    <definedName name="_xlnm.Print_Area" localSheetId="1">'９チーム星取表'!$A$2:$AS$15</definedName>
    <definedName name="_xlnm.Print_Area" localSheetId="0">'９チーム対戦カード'!$A$1:$AL$43</definedName>
  </definedNames>
  <calcPr calcId="145621"/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F55" i="1"/>
  <c r="F54" i="1"/>
  <c r="F53" i="1"/>
  <c r="F52" i="1"/>
  <c r="F51" i="1"/>
  <c r="F50" i="1"/>
  <c r="F49" i="1"/>
  <c r="J55" i="1"/>
  <c r="J54" i="1"/>
  <c r="J53" i="1"/>
  <c r="J52" i="1"/>
  <c r="J51" i="1"/>
  <c r="J50" i="1"/>
  <c r="J49" i="1"/>
  <c r="L49" i="1"/>
  <c r="L50" i="1"/>
  <c r="L51" i="1"/>
  <c r="L52" i="1"/>
  <c r="L53" i="1"/>
  <c r="L54" i="1"/>
  <c r="L55" i="1"/>
  <c r="O49" i="1"/>
  <c r="O50" i="1"/>
  <c r="O51" i="1"/>
  <c r="O52" i="1"/>
  <c r="O53" i="1"/>
  <c r="O54" i="1"/>
  <c r="O55" i="1"/>
  <c r="S49" i="1"/>
  <c r="S50" i="1"/>
  <c r="S51" i="1"/>
  <c r="S52" i="1"/>
  <c r="S53" i="1"/>
  <c r="S54" i="1"/>
  <c r="S55" i="1"/>
  <c r="AG49" i="1"/>
  <c r="AG50" i="1"/>
  <c r="AG51" i="1"/>
  <c r="AG52" i="1"/>
  <c r="AG53" i="1"/>
  <c r="AG54" i="1"/>
  <c r="AG55" i="1"/>
  <c r="AK49" i="1"/>
  <c r="AK50" i="1"/>
  <c r="AK51" i="1"/>
  <c r="AK52" i="1"/>
  <c r="AK53" i="1"/>
  <c r="AK54" i="1"/>
  <c r="AK55" i="1"/>
  <c r="AR6" i="3"/>
  <c r="AR7" i="3"/>
  <c r="AR8" i="3"/>
  <c r="AR9" i="3"/>
  <c r="AR10" i="3"/>
  <c r="AR11" i="3"/>
  <c r="AR12" i="3"/>
  <c r="AR13" i="3"/>
  <c r="AQ6" i="3"/>
  <c r="AQ7" i="3"/>
  <c r="AQ8" i="3"/>
  <c r="AQ9" i="3"/>
  <c r="AQ10" i="3"/>
  <c r="AQ11" i="3"/>
  <c r="AQ12" i="3"/>
  <c r="AQ13" i="3"/>
  <c r="AP6" i="3"/>
  <c r="AP7" i="3"/>
  <c r="AP8" i="3"/>
  <c r="AP9" i="3"/>
  <c r="AP10" i="3"/>
  <c r="AP11" i="3"/>
  <c r="AP12" i="3"/>
  <c r="AP13" i="3"/>
  <c r="AO6" i="3"/>
  <c r="AO7" i="3"/>
  <c r="AS7" i="3" s="1"/>
  <c r="AO8" i="3"/>
  <c r="AS8" i="3" s="1"/>
  <c r="AO9" i="3"/>
  <c r="AS9" i="3" s="1"/>
  <c r="AO10" i="3"/>
  <c r="AO11" i="3"/>
  <c r="AS11" i="3" s="1"/>
  <c r="AO12" i="3"/>
  <c r="AS12" i="3" s="1"/>
  <c r="AO13" i="3"/>
  <c r="AS13" i="3" s="1"/>
  <c r="AN6" i="3"/>
  <c r="AN7" i="3"/>
  <c r="AN8" i="3"/>
  <c r="AN9" i="3"/>
  <c r="AN10" i="3"/>
  <c r="AN11" i="3"/>
  <c r="AN12" i="3"/>
  <c r="AN13" i="3"/>
  <c r="AM6" i="3"/>
  <c r="AM7" i="3"/>
  <c r="AM8" i="3"/>
  <c r="AM9" i="3"/>
  <c r="AM10" i="3"/>
  <c r="AM11" i="3"/>
  <c r="AM12" i="3"/>
  <c r="AM13" i="3"/>
  <c r="AL6" i="3"/>
  <c r="AL7" i="3"/>
  <c r="AL8" i="3"/>
  <c r="AL9" i="3"/>
  <c r="AL10" i="3"/>
  <c r="AL11" i="3"/>
  <c r="AL12" i="3"/>
  <c r="AL13" i="3"/>
  <c r="F5" i="3"/>
  <c r="J5" i="3"/>
  <c r="N5" i="3"/>
  <c r="R5" i="3"/>
  <c r="V5" i="3"/>
  <c r="Z5" i="3"/>
  <c r="AD5" i="3"/>
  <c r="AO5" i="3" s="1"/>
  <c r="AH5" i="3"/>
  <c r="AM5" i="3"/>
  <c r="AN5" i="3"/>
  <c r="AP5" i="3"/>
  <c r="AQ5" i="3"/>
  <c r="C6" i="3"/>
  <c r="B6" i="3" s="1"/>
  <c r="E6" i="3"/>
  <c r="J6" i="3"/>
  <c r="N6" i="3"/>
  <c r="R6" i="3"/>
  <c r="V6" i="3"/>
  <c r="Z6" i="3"/>
  <c r="AD6" i="3"/>
  <c r="AH6" i="3"/>
  <c r="AS10" i="3" l="1"/>
  <c r="AS6" i="3"/>
  <c r="AL5" i="3"/>
  <c r="AR5" i="3"/>
  <c r="X53" i="1"/>
  <c r="E10" i="3" l="1"/>
  <c r="AG13" i="3"/>
  <c r="AE13" i="3"/>
  <c r="AC13" i="3"/>
  <c r="AA13" i="3"/>
  <c r="Y13" i="3"/>
  <c r="W13" i="3"/>
  <c r="U13" i="3"/>
  <c r="S13" i="3"/>
  <c r="R13" i="3" s="1"/>
  <c r="Q13" i="3"/>
  <c r="O13" i="3"/>
  <c r="N13" i="3" s="1"/>
  <c r="M13" i="3"/>
  <c r="K13" i="3"/>
  <c r="I13" i="3"/>
  <c r="G13" i="3"/>
  <c r="E13" i="3"/>
  <c r="C13" i="3"/>
  <c r="AH12" i="3"/>
  <c r="AC12" i="3"/>
  <c r="AA12" i="3"/>
  <c r="Y12" i="3"/>
  <c r="W12" i="3"/>
  <c r="U12" i="3"/>
  <c r="S12" i="3"/>
  <c r="R12" i="3" s="1"/>
  <c r="Q12" i="3"/>
  <c r="O12" i="3"/>
  <c r="M12" i="3"/>
  <c r="K12" i="3"/>
  <c r="J12" i="3" s="1"/>
  <c r="I12" i="3"/>
  <c r="G12" i="3"/>
  <c r="F12" i="3" s="1"/>
  <c r="E12" i="3"/>
  <c r="C12" i="3"/>
  <c r="B12" i="3" s="1"/>
  <c r="AH11" i="3"/>
  <c r="AD11" i="3"/>
  <c r="Y11" i="3"/>
  <c r="W11" i="3"/>
  <c r="V11" i="3" s="1"/>
  <c r="U11" i="3"/>
  <c r="S11" i="3"/>
  <c r="Q11" i="3"/>
  <c r="O11" i="3"/>
  <c r="M11" i="3"/>
  <c r="K11" i="3"/>
  <c r="J11" i="3" s="1"/>
  <c r="I11" i="3"/>
  <c r="G11" i="3"/>
  <c r="F11" i="3" s="1"/>
  <c r="E11" i="3"/>
  <c r="C11" i="3"/>
  <c r="B11" i="3" s="1"/>
  <c r="AH10" i="3"/>
  <c r="AD10" i="3"/>
  <c r="Z10" i="3"/>
  <c r="U10" i="3"/>
  <c r="S10" i="3"/>
  <c r="Q10" i="3"/>
  <c r="O10" i="3"/>
  <c r="N10" i="3" s="1"/>
  <c r="M10" i="3"/>
  <c r="K10" i="3"/>
  <c r="I10" i="3"/>
  <c r="G10" i="3"/>
  <c r="C10" i="3"/>
  <c r="AH9" i="3"/>
  <c r="AD9" i="3"/>
  <c r="Z9" i="3"/>
  <c r="V9" i="3"/>
  <c r="Q9" i="3"/>
  <c r="O9" i="3"/>
  <c r="N9" i="3" s="1"/>
  <c r="M9" i="3"/>
  <c r="K9" i="3"/>
  <c r="I9" i="3"/>
  <c r="G9" i="3"/>
  <c r="E9" i="3"/>
  <c r="C9" i="3"/>
  <c r="B9" i="3" s="1"/>
  <c r="AH8" i="3"/>
  <c r="AD8" i="3"/>
  <c r="Z8" i="3"/>
  <c r="V8" i="3"/>
  <c r="R8" i="3"/>
  <c r="M8" i="3"/>
  <c r="K8" i="3"/>
  <c r="J8" i="3" s="1"/>
  <c r="I8" i="3"/>
  <c r="G8" i="3"/>
  <c r="F8" i="3" s="1"/>
  <c r="E8" i="3"/>
  <c r="C8" i="3"/>
  <c r="AH7" i="3"/>
  <c r="AD7" i="3"/>
  <c r="Z7" i="3"/>
  <c r="V7" i="3"/>
  <c r="R7" i="3"/>
  <c r="N7" i="3"/>
  <c r="I7" i="3"/>
  <c r="G7" i="3"/>
  <c r="E7" i="3"/>
  <c r="C7" i="3"/>
  <c r="B7" i="3" s="1"/>
  <c r="AH4" i="3"/>
  <c r="AD4" i="3"/>
  <c r="Z4" i="3"/>
  <c r="F4" i="3"/>
  <c r="AL2" i="3"/>
  <c r="J13" i="3" l="1"/>
  <c r="B8" i="3"/>
  <c r="F10" i="3"/>
  <c r="B13" i="3"/>
  <c r="F7" i="3"/>
  <c r="J10" i="3"/>
  <c r="R11" i="3"/>
  <c r="N12" i="3"/>
  <c r="V13" i="3"/>
  <c r="Z13" i="3"/>
  <c r="B10" i="3"/>
  <c r="B4" i="3"/>
  <c r="F9" i="3"/>
  <c r="R10" i="3"/>
  <c r="N11" i="3"/>
  <c r="J4" i="3"/>
  <c r="J9" i="3"/>
  <c r="V12" i="3"/>
  <c r="F13" i="3"/>
  <c r="Z12" i="3"/>
  <c r="AD13" i="3"/>
  <c r="R4" i="3"/>
  <c r="N4" i="3"/>
  <c r="V4" i="3"/>
  <c r="AS5" i="3" l="1"/>
  <c r="AP25" i="1"/>
  <c r="AR26" i="1"/>
  <c r="AO20" i="1"/>
  <c r="AR17" i="1"/>
  <c r="AO19" i="1"/>
  <c r="AQ17" i="1"/>
  <c r="AO18" i="1"/>
  <c r="AP17" i="1"/>
  <c r="AW26" i="1"/>
  <c r="AV26" i="1"/>
  <c r="AU26" i="1"/>
  <c r="AT26" i="1"/>
  <c r="AS26" i="1"/>
  <c r="AQ26" i="1"/>
  <c r="AP26" i="1"/>
  <c r="AQ25" i="1"/>
  <c r="AP19" i="1"/>
  <c r="AP20" i="1"/>
  <c r="AQ20" i="1"/>
  <c r="AP21" i="1"/>
  <c r="AQ21" i="1"/>
  <c r="AR21" i="1"/>
  <c r="AP22" i="1"/>
  <c r="AQ22" i="1"/>
  <c r="AR22" i="1"/>
  <c r="AS22" i="1"/>
  <c r="AP23" i="1"/>
  <c r="AQ23" i="1"/>
  <c r="AR23" i="1"/>
  <c r="AS23" i="1"/>
  <c r="AT23" i="1"/>
  <c r="AP24" i="1"/>
  <c r="AQ24" i="1"/>
  <c r="AR24" i="1"/>
  <c r="AS24" i="1"/>
  <c r="AT24" i="1"/>
  <c r="AU24" i="1"/>
  <c r="AR25" i="1"/>
  <c r="AS25" i="1"/>
  <c r="AT25" i="1"/>
  <c r="AU25" i="1"/>
  <c r="AV25" i="1"/>
  <c r="AX17" i="1"/>
  <c r="AO26" i="1" s="1"/>
  <c r="BI3" i="1"/>
  <c r="BC3" i="1"/>
  <c r="A49" i="1"/>
  <c r="A50" i="1"/>
  <c r="A51" i="1"/>
  <c r="A52" i="1"/>
  <c r="A53" i="1"/>
  <c r="A54" i="1"/>
  <c r="A55" i="1"/>
  <c r="A48" i="1"/>
  <c r="AO21" i="1"/>
  <c r="AO22" i="1"/>
  <c r="AO23" i="1"/>
  <c r="AO24" i="1"/>
  <c r="AO25" i="1"/>
  <c r="AS17" i="1"/>
  <c r="AT17" i="1"/>
  <c r="AU17" i="1"/>
  <c r="AV17" i="1"/>
  <c r="AW17" i="1"/>
  <c r="AK37" i="1"/>
  <c r="AE37" i="1"/>
  <c r="J37" i="1"/>
  <c r="D37" i="1"/>
  <c r="AK33" i="1"/>
  <c r="AE33" i="1"/>
  <c r="J33" i="1"/>
  <c r="D33" i="1"/>
  <c r="AK29" i="1"/>
  <c r="AE29" i="1"/>
  <c r="J29" i="1"/>
  <c r="D29" i="1"/>
  <c r="AK25" i="1"/>
  <c r="AE25" i="1"/>
  <c r="J25" i="1"/>
  <c r="D25" i="1"/>
  <c r="AK21" i="1"/>
  <c r="AE21" i="1"/>
  <c r="J21" i="1"/>
  <c r="D21" i="1"/>
  <c r="AK17" i="1"/>
  <c r="AE17" i="1"/>
  <c r="J17" i="1"/>
  <c r="D17" i="1"/>
  <c r="AK13" i="1"/>
  <c r="AE13" i="1"/>
  <c r="J13" i="1"/>
  <c r="D13" i="1"/>
  <c r="AK9" i="1"/>
  <c r="AE9" i="1"/>
  <c r="J9" i="1"/>
  <c r="D9" i="1"/>
  <c r="AK5" i="1"/>
  <c r="AE5" i="1"/>
  <c r="J5" i="1"/>
  <c r="D5" i="1"/>
  <c r="S37" i="1"/>
  <c r="M37" i="1"/>
  <c r="S33" i="1"/>
  <c r="M33" i="1"/>
  <c r="S29" i="1"/>
  <c r="M29" i="1"/>
  <c r="S25" i="1"/>
  <c r="M25" i="1"/>
  <c r="S21" i="1"/>
  <c r="M21" i="1"/>
  <c r="S17" i="1"/>
  <c r="M17" i="1"/>
  <c r="S13" i="1"/>
  <c r="M13" i="1"/>
  <c r="S9" i="1"/>
  <c r="M9" i="1"/>
  <c r="S5" i="1"/>
  <c r="M5" i="1"/>
  <c r="AB5" i="1"/>
  <c r="V5" i="1"/>
  <c r="V9" i="1"/>
  <c r="AB9" i="1"/>
  <c r="V13" i="1"/>
  <c r="AB13" i="1"/>
  <c r="V17" i="1"/>
  <c r="AB17" i="1"/>
  <c r="V21" i="1"/>
  <c r="AB21" i="1"/>
  <c r="V25" i="1"/>
  <c r="AB25" i="1"/>
  <c r="V29" i="1"/>
  <c r="AB29" i="1"/>
  <c r="V33" i="1"/>
  <c r="AB33" i="1"/>
  <c r="V37" i="1"/>
  <c r="AB37" i="1"/>
  <c r="X55" i="1" l="1"/>
  <c r="X54" i="1"/>
  <c r="X52" i="1"/>
  <c r="X51" i="1"/>
  <c r="X50" i="1"/>
  <c r="X49" i="1"/>
  <c r="AD52" i="1"/>
  <c r="U49" i="1"/>
  <c r="F48" i="1"/>
  <c r="AB48" i="1"/>
  <c r="U51" i="1"/>
  <c r="U53" i="1"/>
  <c r="U54" i="1"/>
  <c r="U50" i="1"/>
  <c r="AD54" i="1"/>
  <c r="AD51" i="1"/>
  <c r="U55" i="1"/>
  <c r="AD55" i="1"/>
  <c r="X48" i="1"/>
  <c r="AB51" i="1"/>
  <c r="S48" i="1"/>
  <c r="AB52" i="1"/>
  <c r="AB53" i="1"/>
  <c r="O48" i="1"/>
  <c r="AB55" i="1"/>
  <c r="AB50" i="1"/>
  <c r="L48" i="1"/>
  <c r="U48" i="1"/>
  <c r="C48" i="1"/>
  <c r="AD50" i="1"/>
  <c r="AD49" i="1"/>
  <c r="AB54" i="1"/>
  <c r="AD48" i="1"/>
  <c r="AD53" i="1"/>
  <c r="AK48" i="1"/>
  <c r="J48" i="1"/>
  <c r="AG48" i="1"/>
  <c r="U52" i="1"/>
  <c r="AB49" i="1"/>
  <c r="AP53" i="1" l="1"/>
  <c r="AM51" i="1"/>
  <c r="AV51" i="1" s="1"/>
  <c r="AM52" i="1"/>
  <c r="AV52" i="1" s="1"/>
  <c r="AP54" i="1"/>
  <c r="AP52" i="1"/>
  <c r="AP51" i="1"/>
  <c r="AP49" i="1"/>
  <c r="AP50" i="1"/>
  <c r="AM49" i="1"/>
  <c r="AV49" i="1" s="1"/>
  <c r="AP48" i="1"/>
  <c r="AM53" i="1"/>
  <c r="AV53" i="1" s="1"/>
  <c r="AM50" i="1"/>
  <c r="AV50" i="1" s="1"/>
  <c r="AM55" i="1"/>
  <c r="AV55" i="1" s="1"/>
  <c r="AP55" i="1"/>
  <c r="AM48" i="1"/>
  <c r="AV48" i="1" s="1"/>
  <c r="AM54" i="1"/>
  <c r="AV54" i="1" s="1"/>
</calcChain>
</file>

<file path=xl/comments1.xml><?xml version="1.0" encoding="utf-8"?>
<comments xmlns="http://schemas.openxmlformats.org/spreadsheetml/2006/main">
  <authors>
    <author>江頭　孝男</author>
  </authors>
  <commentList>
    <comment ref="P2" authorId="0">
      <text>
        <r>
          <rPr>
            <b/>
            <sz val="9"/>
            <color indexed="81"/>
            <rFont val="ＭＳ Ｐゴシック"/>
            <family val="3"/>
            <charset val="128"/>
          </rPr>
          <t>罫線で外枠を選択</t>
        </r>
      </text>
    </comment>
    <comment ref="AA2" authorId="0">
      <text>
        <r>
          <rPr>
            <b/>
            <sz val="9"/>
            <color indexed="81"/>
            <rFont val="ＭＳ Ｐゴシック"/>
            <family val="3"/>
            <charset val="128"/>
          </rPr>
          <t>罫線で外枠を選択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O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チーム名：氏名を入力</t>
        </r>
      </text>
    </comment>
  </commentList>
</comments>
</file>

<file path=xl/sharedStrings.xml><?xml version="1.0" encoding="utf-8"?>
<sst xmlns="http://schemas.openxmlformats.org/spreadsheetml/2006/main" count="370" uniqueCount="106">
  <si>
    <t>①</t>
  </si>
  <si>
    <t>-</t>
  </si>
  <si>
    <t>チーム名</t>
  </si>
  <si>
    <t>勝</t>
  </si>
  <si>
    <t>分</t>
  </si>
  <si>
    <t>負</t>
  </si>
  <si>
    <t>勝点</t>
  </si>
  <si>
    <t>得点</t>
  </si>
  <si>
    <t>失点</t>
  </si>
  <si>
    <t>点差</t>
  </si>
  <si>
    <t>☆</t>
  </si>
  <si>
    <t>支部</t>
    <rPh sb="0" eb="2">
      <t>シブ</t>
    </rPh>
    <phoneticPr fontId="2"/>
  </si>
  <si>
    <t>順</t>
    <rPh sb="0" eb="1">
      <t>ジュン</t>
    </rPh>
    <phoneticPr fontId="2"/>
  </si>
  <si>
    <t>会　　場</t>
    <rPh sb="0" eb="1">
      <t>カイ</t>
    </rPh>
    <rPh sb="3" eb="4">
      <t>バ</t>
    </rPh>
    <phoneticPr fontId="2"/>
  </si>
  <si>
    <t>日 時</t>
    <rPh sb="0" eb="1">
      <t>ニチ</t>
    </rPh>
    <rPh sb="2" eb="3">
      <t>ジ</t>
    </rPh>
    <phoneticPr fontId="2"/>
  </si>
  <si>
    <t>記入部分</t>
    <rPh sb="0" eb="2">
      <t>キニュウ</t>
    </rPh>
    <rPh sb="2" eb="4">
      <t>ブブン</t>
    </rPh>
    <phoneticPr fontId="2"/>
  </si>
  <si>
    <t>得点は前後半に入力すると集計表示される</t>
    <rPh sb="0" eb="2">
      <t>トクテン</t>
    </rPh>
    <rPh sb="3" eb="4">
      <t>ゼン</t>
    </rPh>
    <rPh sb="4" eb="6">
      <t>コウハン</t>
    </rPh>
    <rPh sb="7" eb="9">
      <t>ニュウリョク</t>
    </rPh>
    <rPh sb="12" eb="14">
      <t>シュウケイ</t>
    </rPh>
    <rPh sb="14" eb="16">
      <t>ヒョウジ</t>
    </rPh>
    <phoneticPr fontId="2"/>
  </si>
  <si>
    <t>北九州</t>
    <rPh sb="0" eb="3">
      <t>キタキュウシュウ</t>
    </rPh>
    <phoneticPr fontId="2"/>
  </si>
  <si>
    <t>チーム名を入力してください。修正が必要な場合は直接編集して下さい。</t>
    <rPh sb="3" eb="4">
      <t>メイ</t>
    </rPh>
    <rPh sb="5" eb="7">
      <t>ニュウリョク</t>
    </rPh>
    <rPh sb="14" eb="16">
      <t>シュウセイ</t>
    </rPh>
    <rPh sb="17" eb="19">
      <t>ヒツヨウ</t>
    </rPh>
    <rPh sb="20" eb="22">
      <t>バアイ</t>
    </rPh>
    <rPh sb="23" eb="25">
      <t>チョクセツ</t>
    </rPh>
    <rPh sb="25" eb="27">
      <t>ヘンシュウ</t>
    </rPh>
    <rPh sb="29" eb="30">
      <t>クダ</t>
    </rPh>
    <phoneticPr fontId="2"/>
  </si>
  <si>
    <t>直接編集時に利用ください。</t>
    <rPh sb="0" eb="2">
      <t>チョクセツ</t>
    </rPh>
    <rPh sb="2" eb="4">
      <t>ヘンシュウ</t>
    </rPh>
    <rPh sb="4" eb="5">
      <t>ジ</t>
    </rPh>
    <rPh sb="6" eb="8">
      <t>リヨウ</t>
    </rPh>
    <phoneticPr fontId="2"/>
  </si>
  <si>
    <t>試合、審判数のカウント</t>
    <rPh sb="0" eb="2">
      <t>シアイ</t>
    </rPh>
    <rPh sb="3" eb="5">
      <t>シンパン</t>
    </rPh>
    <rPh sb="5" eb="6">
      <t>スウ</t>
    </rPh>
    <phoneticPr fontId="2"/>
  </si>
  <si>
    <t>こちらも直接編集時に使用して下さい。</t>
    <rPh sb="4" eb="6">
      <t>チョクセツ</t>
    </rPh>
    <rPh sb="6" eb="8">
      <t>ヘンシュウ</t>
    </rPh>
    <rPh sb="8" eb="9">
      <t>ジ</t>
    </rPh>
    <rPh sb="10" eb="12">
      <t>シヨウ</t>
    </rPh>
    <rPh sb="14" eb="15">
      <t>クダ</t>
    </rPh>
    <phoneticPr fontId="2"/>
  </si>
  <si>
    <t>試合</t>
    <rPh sb="0" eb="2">
      <t>シアイ</t>
    </rPh>
    <phoneticPr fontId="2"/>
  </si>
  <si>
    <t>試合合計</t>
    <rPh sb="0" eb="2">
      <t>シアイ</t>
    </rPh>
    <rPh sb="2" eb="4">
      <t>ゴウケイ</t>
    </rPh>
    <phoneticPr fontId="2"/>
  </si>
  <si>
    <t>主審合計</t>
    <rPh sb="0" eb="1">
      <t>シュ</t>
    </rPh>
    <rPh sb="2" eb="4">
      <t>ゴウケイ</t>
    </rPh>
    <phoneticPr fontId="2"/>
  </si>
  <si>
    <t>主審</t>
    <rPh sb="0" eb="2">
      <t>シュシン</t>
    </rPh>
    <phoneticPr fontId="2"/>
  </si>
  <si>
    <t>副審</t>
    <rPh sb="0" eb="2">
      <t>フクシン</t>
    </rPh>
    <phoneticPr fontId="2"/>
  </si>
  <si>
    <t>第3試合数</t>
    <rPh sb="0" eb="1">
      <t>ダイ</t>
    </rPh>
    <rPh sb="2" eb="4">
      <t>シアイ</t>
    </rPh>
    <rPh sb="4" eb="5">
      <t>スウ</t>
    </rPh>
    <phoneticPr fontId="2"/>
  </si>
  <si>
    <t>最終試合数</t>
    <rPh sb="0" eb="2">
      <t>サイシュウ</t>
    </rPh>
    <rPh sb="2" eb="4">
      <t>シアイ</t>
    </rPh>
    <rPh sb="4" eb="5">
      <t>スウ</t>
    </rPh>
    <phoneticPr fontId="2"/>
  </si>
  <si>
    <t>審判は、上段：チーム名、下段：氏名とします。</t>
    <rPh sb="0" eb="2">
      <t>シンパン</t>
    </rPh>
    <rPh sb="4" eb="6">
      <t>ジョウダン</t>
    </rPh>
    <rPh sb="10" eb="11">
      <t>メイ</t>
    </rPh>
    <rPh sb="12" eb="14">
      <t>ゲダン</t>
    </rPh>
    <rPh sb="15" eb="17">
      <t>シメイ</t>
    </rPh>
    <phoneticPr fontId="2"/>
  </si>
  <si>
    <t>リーグ組み合せ表</t>
    <rPh sb="3" eb="4">
      <t>ク</t>
    </rPh>
    <rPh sb="5" eb="6">
      <t>アワ</t>
    </rPh>
    <rPh sb="7" eb="8">
      <t>ヒョウ</t>
    </rPh>
    <phoneticPr fontId="2"/>
  </si>
  <si>
    <t>（</t>
    <phoneticPr fontId="2"/>
  </si>
  <si>
    <t>）</t>
    <phoneticPr fontId="2"/>
  </si>
  <si>
    <t>※</t>
    <phoneticPr fontId="2"/>
  </si>
  <si>
    <t>チーム名</t>
    <rPh sb="3" eb="4">
      <t>メイ</t>
    </rPh>
    <phoneticPr fontId="2"/>
  </si>
  <si>
    <t>○○　□□</t>
    <phoneticPr fontId="2"/>
  </si>
  <si>
    <t>U-1２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</si>
  <si>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</si>
  <si>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</si>
  <si>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</si>
  <si>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</si>
  <si>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</si>
  <si>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3"/>
  </si>
  <si>
    <t>Ａピッチ</t>
    <phoneticPr fontId="2"/>
  </si>
  <si>
    <t>Ｂピッチ</t>
    <phoneticPr fontId="2"/>
  </si>
  <si>
    <t>Ａピッチ</t>
    <phoneticPr fontId="2"/>
  </si>
  <si>
    <t>Ｂピッチ</t>
    <phoneticPr fontId="2"/>
  </si>
  <si>
    <t>ビゴール</t>
    <phoneticPr fontId="2"/>
  </si>
  <si>
    <t>ラソス香月</t>
    <rPh sb="3" eb="5">
      <t>カツキ</t>
    </rPh>
    <phoneticPr fontId="2"/>
  </si>
  <si>
    <t>ひびき</t>
    <phoneticPr fontId="2"/>
  </si>
  <si>
    <t>折　尾</t>
    <rPh sb="0" eb="1">
      <t>オリ</t>
    </rPh>
    <rPh sb="2" eb="3">
      <t>オ</t>
    </rPh>
    <phoneticPr fontId="2"/>
  </si>
  <si>
    <t>中　井</t>
    <rPh sb="0" eb="1">
      <t>ナカ</t>
    </rPh>
    <rPh sb="2" eb="3">
      <t>イ</t>
    </rPh>
    <phoneticPr fontId="2"/>
  </si>
  <si>
    <t>部リーグ</t>
    <rPh sb="0" eb="1">
      <t>ブ</t>
    </rPh>
    <phoneticPr fontId="2"/>
  </si>
  <si>
    <t>香月小学校Ｇ</t>
    <rPh sb="0" eb="2">
      <t>カツキ</t>
    </rPh>
    <rPh sb="2" eb="3">
      <t>ショウ</t>
    </rPh>
    <rPh sb="3" eb="5">
      <t>ガッコウ</t>
    </rPh>
    <phoneticPr fontId="2"/>
  </si>
  <si>
    <t>香月小学校Ｇ</t>
    <rPh sb="0" eb="1">
      <t>カツキ</t>
    </rPh>
    <rPh sb="1" eb="2">
      <t>ショウ</t>
    </rPh>
    <rPh sb="3" eb="5">
      <t>ガッコウ</t>
    </rPh>
    <phoneticPr fontId="2"/>
  </si>
  <si>
    <t>主審は、組み合せ表のチーム名の下に氏名（フルネーム）を記入して下さい。（前期リーグは１人審判制で行います。）</t>
    <rPh sb="0" eb="2">
      <t>シュシン</t>
    </rPh>
    <rPh sb="4" eb="5">
      <t>ク</t>
    </rPh>
    <rPh sb="6" eb="7">
      <t>アワ</t>
    </rPh>
    <rPh sb="8" eb="9">
      <t>ヒョウ</t>
    </rPh>
    <rPh sb="13" eb="14">
      <t>メイ</t>
    </rPh>
    <rPh sb="15" eb="16">
      <t>シタ</t>
    </rPh>
    <rPh sb="17" eb="19">
      <t>シメイ</t>
    </rPh>
    <rPh sb="27" eb="29">
      <t>キニュウ</t>
    </rPh>
    <rPh sb="31" eb="32">
      <t>クダ</t>
    </rPh>
    <rPh sb="36" eb="38">
      <t>ゼンキ</t>
    </rPh>
    <rPh sb="43" eb="44">
      <t>ニン</t>
    </rPh>
    <rPh sb="44" eb="46">
      <t>シンパン</t>
    </rPh>
    <rPh sb="46" eb="47">
      <t>セイ</t>
    </rPh>
    <rPh sb="48" eb="49">
      <t>オコナ</t>
    </rPh>
    <phoneticPr fontId="2"/>
  </si>
  <si>
    <t>地区</t>
    <rPh sb="0" eb="2">
      <t>チク</t>
    </rPh>
    <phoneticPr fontId="2"/>
  </si>
  <si>
    <t>記　録　者</t>
    <rPh sb="0" eb="1">
      <t>キ</t>
    </rPh>
    <rPh sb="2" eb="3">
      <t>ロク</t>
    </rPh>
    <rPh sb="4" eb="5">
      <t>シャ</t>
    </rPh>
    <phoneticPr fontId="2"/>
  </si>
  <si>
    <t>ラソス香月：永倉克哉</t>
    <rPh sb="3" eb="5">
      <t>カツキ</t>
    </rPh>
    <rPh sb="6" eb="8">
      <t>ナガクラ</t>
    </rPh>
    <rPh sb="8" eb="10">
      <t>カツヤ</t>
    </rPh>
    <phoneticPr fontId="2"/>
  </si>
  <si>
    <t>①勝ち点（勝３/分１/負０）　②当該チーム間の対戦成績　③当該チーム間の得失点差　④当該チーム間の総得点　⑤リーグ内の得失点差　⑥リーグ内の総得点　⑦抽選</t>
    <rPh sb="57" eb="58">
      <t>ナイ</t>
    </rPh>
    <rPh sb="68" eb="69">
      <t>ナイ</t>
    </rPh>
    <phoneticPr fontId="2"/>
  </si>
  <si>
    <t>U-12</t>
    <phoneticPr fontId="2"/>
  </si>
  <si>
    <t>U-11</t>
    <phoneticPr fontId="2"/>
  </si>
  <si>
    <t>U-10</t>
    <phoneticPr fontId="2"/>
  </si>
  <si>
    <t>リーグ　</t>
    <phoneticPr fontId="2"/>
  </si>
  <si>
    <t>前期</t>
    <phoneticPr fontId="2"/>
  </si>
  <si>
    <t>後期</t>
    <phoneticPr fontId="2"/>
  </si>
  <si>
    <t>星取り表</t>
    <phoneticPr fontId="2"/>
  </si>
  <si>
    <t>部リーグ</t>
    <phoneticPr fontId="2"/>
  </si>
  <si>
    <t>順位</t>
    <phoneticPr fontId="4"/>
  </si>
  <si>
    <t>-</t>
    <phoneticPr fontId="2"/>
  </si>
  <si>
    <t>ビゴール</t>
    <phoneticPr fontId="2"/>
  </si>
  <si>
    <t>ひびき</t>
    <phoneticPr fontId="2"/>
  </si>
  <si>
    <t>折尾</t>
    <rPh sb="0" eb="2">
      <t>オリオ</t>
    </rPh>
    <phoneticPr fontId="2"/>
  </si>
  <si>
    <t>中井</t>
    <rPh sb="0" eb="2">
      <t>ナカイ</t>
    </rPh>
    <phoneticPr fontId="2"/>
  </si>
  <si>
    <t>ラソス香月</t>
    <rPh sb="3" eb="5">
      <t>カツキ</t>
    </rPh>
    <phoneticPr fontId="2"/>
  </si>
  <si>
    <t>ビゴール</t>
    <phoneticPr fontId="2"/>
  </si>
  <si>
    <t>ビゴール</t>
    <phoneticPr fontId="2"/>
  </si>
  <si>
    <t>ラソス香月</t>
    <phoneticPr fontId="2"/>
  </si>
  <si>
    <t>ビゴール</t>
    <phoneticPr fontId="2"/>
  </si>
  <si>
    <t>ラソス香月</t>
    <phoneticPr fontId="2"/>
  </si>
  <si>
    <t>ビゴール</t>
    <phoneticPr fontId="2"/>
  </si>
  <si>
    <t>IBUKI</t>
    <phoneticPr fontId="2"/>
  </si>
  <si>
    <t>ラソス香月</t>
    <rPh sb="3" eb="5">
      <t>カツキ</t>
    </rPh>
    <phoneticPr fontId="2"/>
  </si>
  <si>
    <t>★順位は最終試合終了後に正式決定　（途中順位は、勝点のみによる順位）</t>
    <rPh sb="1" eb="3">
      <t>ジュンイ</t>
    </rPh>
    <rPh sb="4" eb="6">
      <t>サイシュウ</t>
    </rPh>
    <rPh sb="6" eb="8">
      <t>シアイ</t>
    </rPh>
    <rPh sb="8" eb="10">
      <t>シュウリョウ</t>
    </rPh>
    <rPh sb="10" eb="11">
      <t>ゴ</t>
    </rPh>
    <rPh sb="12" eb="14">
      <t>セイシキ</t>
    </rPh>
    <rPh sb="14" eb="16">
      <t>ケッテイ</t>
    </rPh>
    <rPh sb="18" eb="20">
      <t>トチュウ</t>
    </rPh>
    <rPh sb="20" eb="22">
      <t>ジュンイ</t>
    </rPh>
    <rPh sb="24" eb="25">
      <t>カチ</t>
    </rPh>
    <rPh sb="25" eb="26">
      <t>テン</t>
    </rPh>
    <rPh sb="31" eb="33">
      <t>ジュンイ</t>
    </rPh>
    <phoneticPr fontId="2"/>
  </si>
  <si>
    <t>小倉ダック</t>
    <rPh sb="0" eb="2">
      <t>コクラ</t>
    </rPh>
    <phoneticPr fontId="2"/>
  </si>
  <si>
    <t>小倉南Ｊ</t>
    <rPh sb="0" eb="3">
      <t>コクラミナミ</t>
    </rPh>
    <phoneticPr fontId="2"/>
  </si>
  <si>
    <t>深町</t>
    <rPh sb="0" eb="2">
      <t>フカマチ</t>
    </rPh>
    <phoneticPr fontId="2"/>
  </si>
  <si>
    <t>ＩＢＵＫＩ</t>
    <phoneticPr fontId="2"/>
  </si>
  <si>
    <t>深　町</t>
    <rPh sb="0" eb="1">
      <t>フカ</t>
    </rPh>
    <rPh sb="2" eb="3">
      <t>マチ</t>
    </rPh>
    <phoneticPr fontId="2"/>
  </si>
  <si>
    <t>後期</t>
    <rPh sb="0" eb="2">
      <t>コウキ</t>
    </rPh>
    <phoneticPr fontId="2"/>
  </si>
  <si>
    <t>７月１７日（土）</t>
    <rPh sb="1" eb="2">
      <t>ガツ</t>
    </rPh>
    <rPh sb="4" eb="5">
      <t>ニチ</t>
    </rPh>
    <rPh sb="6" eb="7">
      <t>ド</t>
    </rPh>
    <phoneticPr fontId="2"/>
  </si>
  <si>
    <t>７月１８日（日）</t>
    <rPh sb="1" eb="2">
      <t>ガツ</t>
    </rPh>
    <rPh sb="4" eb="5">
      <t>ニチ</t>
    </rPh>
    <rPh sb="6" eb="7">
      <t>ヒ</t>
    </rPh>
    <phoneticPr fontId="2"/>
  </si>
  <si>
    <t>試合時間の関係上、①試合目と⑦試合目は、Ａピッチ・Ｂピッチの２面を使って行います。
②～⑥試合目はＡピッチのみで行います。（ＢピッチはＴＲＭを実施します。）</t>
    <rPh sb="0" eb="2">
      <t>シアイ</t>
    </rPh>
    <rPh sb="2" eb="4">
      <t>ジカン</t>
    </rPh>
    <rPh sb="5" eb="7">
      <t>カンケイ</t>
    </rPh>
    <rPh sb="7" eb="8">
      <t>ジョウ</t>
    </rPh>
    <rPh sb="10" eb="12">
      <t>シアイ</t>
    </rPh>
    <rPh sb="12" eb="13">
      <t>メ</t>
    </rPh>
    <rPh sb="15" eb="17">
      <t>シアイ</t>
    </rPh>
    <rPh sb="17" eb="18">
      <t>メ</t>
    </rPh>
    <rPh sb="31" eb="32">
      <t>メン</t>
    </rPh>
    <rPh sb="33" eb="34">
      <t>ツカ</t>
    </rPh>
    <rPh sb="36" eb="37">
      <t>オコナ</t>
    </rPh>
    <rPh sb="45" eb="47">
      <t>シアイ</t>
    </rPh>
    <rPh sb="47" eb="48">
      <t>メ</t>
    </rPh>
    <rPh sb="56" eb="57">
      <t>オコナ</t>
    </rPh>
    <rPh sb="71" eb="73">
      <t>ジッシ</t>
    </rPh>
    <phoneticPr fontId="2"/>
  </si>
  <si>
    <t>ビゴール</t>
    <phoneticPr fontId="2"/>
  </si>
  <si>
    <t>ＩＢＵＫＩ</t>
    <phoneticPr fontId="2"/>
  </si>
  <si>
    <t>ひびき</t>
    <phoneticPr fontId="2"/>
  </si>
  <si>
    <t>ＩＢＵＫＩ</t>
    <phoneticPr fontId="2"/>
  </si>
  <si>
    <t>ひびき</t>
    <phoneticPr fontId="2"/>
  </si>
  <si>
    <t>ＩＢＵＫＩ</t>
    <phoneticPr fontId="2"/>
  </si>
  <si>
    <t>小倉南Ｊ</t>
    <rPh sb="0" eb="3">
      <t>コクラミナミ</t>
    </rPh>
    <phoneticPr fontId="2"/>
  </si>
  <si>
    <t>ひびき</t>
    <phoneticPr fontId="2"/>
  </si>
  <si>
    <t>ＩＢＵＫＩ</t>
    <phoneticPr fontId="2"/>
  </si>
  <si>
    <t>小倉南Ｊ</t>
    <rPh sb="0" eb="2">
      <t>コクラ</t>
    </rPh>
    <rPh sb="2" eb="3">
      <t>ミナミ</t>
    </rPh>
    <phoneticPr fontId="2"/>
  </si>
  <si>
    <t>深　町</t>
    <rPh sb="0" eb="1">
      <t>フカ</t>
    </rPh>
    <rPh sb="2" eb="3">
      <t>マチ</t>
    </rPh>
    <phoneticPr fontId="2"/>
  </si>
  <si>
    <t>７月２２日（祝木）</t>
    <rPh sb="1" eb="2">
      <t>ガツ</t>
    </rPh>
    <rPh sb="4" eb="5">
      <t>ニチ</t>
    </rPh>
    <rPh sb="6" eb="7">
      <t>シュク</t>
    </rPh>
    <rPh sb="7" eb="8">
      <t>キ</t>
    </rPh>
    <phoneticPr fontId="2"/>
  </si>
  <si>
    <t>７月２３日（祝金）</t>
    <rPh sb="1" eb="2">
      <t>ガツ</t>
    </rPh>
    <rPh sb="4" eb="5">
      <t>ニチ</t>
    </rPh>
    <rPh sb="6" eb="7">
      <t>シュク</t>
    </rPh>
    <rPh sb="7" eb="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</si>
</sst>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b/>
      <i/>
      <sz val="6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HG丸ｺﾞｼｯｸM-PRO"/>
      <family val="3"/>
      <charset val="128"/>
    </font>
    <font>
      <sz val="12"/>
      <name val="HGP創英角ｺﾞｼｯｸUB"/>
      <family val="3"/>
      <charset val="128"/>
    </font>
    <font>
      <b/>
      <sz val="10"/>
      <name val="HG丸ｺﾞｼｯｸM-PRO"/>
      <family val="3"/>
      <charset val="128"/>
    </font>
    <font>
      <sz val="12"/>
      <color rgb="FFFF0000"/>
      <name val="HGP創英角ｺﾞｼｯｸUB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5" fillId="4" borderId="3" xfId="1" applyFont="1" applyFill="1" applyBorder="1" applyAlignment="1" applyProtection="1">
      <alignment horizontal="center" vertical="center"/>
      <protection locked="0"/>
    </xf>
    <xf numFmtId="49" fontId="5" fillId="0" borderId="3" xfId="1" applyNumberFormat="1" applyFont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4" borderId="5" xfId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  <protection locked="0"/>
    </xf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horizontal="center" vertical="center"/>
    </xf>
    <xf numFmtId="0" fontId="6" fillId="0" borderId="0" xfId="2" applyFont="1" applyAlignment="1" applyProtection="1"/>
    <xf numFmtId="0" fontId="12" fillId="0" borderId="0" xfId="0" applyFont="1">
      <alignment vertical="center"/>
    </xf>
    <xf numFmtId="0" fontId="5" fillId="6" borderId="10" xfId="2" applyFont="1" applyFill="1" applyBorder="1" applyAlignment="1" applyProtection="1">
      <alignment horizontal="center" vertical="center"/>
    </xf>
    <xf numFmtId="0" fontId="13" fillId="7" borderId="13" xfId="2" applyFont="1" applyFill="1" applyBorder="1" applyAlignment="1" applyProtection="1">
      <alignment horizontal="center" vertical="center" shrinkToFit="1"/>
    </xf>
    <xf numFmtId="0" fontId="13" fillId="7" borderId="12" xfId="2" applyFont="1" applyFill="1" applyBorder="1" applyAlignment="1" applyProtection="1">
      <alignment horizontal="center" vertical="center" shrinkToFit="1"/>
    </xf>
    <xf numFmtId="0" fontId="13" fillId="0" borderId="11" xfId="2" applyFont="1" applyBorder="1" applyAlignment="1" applyProtection="1">
      <alignment horizontal="center" vertical="center" shrinkToFit="1"/>
    </xf>
    <xf numFmtId="0" fontId="13" fillId="0" borderId="12" xfId="2" applyFont="1" applyBorder="1" applyAlignment="1" applyProtection="1">
      <alignment horizontal="center" vertical="center" shrinkToFit="1"/>
    </xf>
    <xf numFmtId="0" fontId="13" fillId="0" borderId="13" xfId="2" applyFont="1" applyBorder="1" applyAlignment="1" applyProtection="1">
      <alignment horizontal="center" vertical="center" shrinkToFit="1"/>
    </xf>
    <xf numFmtId="0" fontId="5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9" fillId="0" borderId="0" xfId="2" applyFont="1" applyAlignment="1" applyProtection="1"/>
    <xf numFmtId="0" fontId="15" fillId="0" borderId="0" xfId="0" applyFont="1">
      <alignment vertical="center"/>
    </xf>
    <xf numFmtId="0" fontId="15" fillId="0" borderId="0" xfId="0" applyFont="1" applyProtection="1">
      <alignment vertical="center"/>
    </xf>
    <xf numFmtId="0" fontId="13" fillId="0" borderId="15" xfId="2" applyFont="1" applyFill="1" applyBorder="1" applyAlignment="1" applyProtection="1">
      <alignment horizontal="center" vertical="center" shrinkToFit="1"/>
    </xf>
    <xf numFmtId="0" fontId="13" fillId="7" borderId="5" xfId="2" applyFont="1" applyFill="1" applyBorder="1" applyAlignment="1" applyProtection="1">
      <alignment horizontal="center" vertical="center" shrinkToFit="1"/>
    </xf>
    <xf numFmtId="0" fontId="13" fillId="0" borderId="5" xfId="2" applyFont="1" applyFill="1" applyBorder="1" applyAlignment="1" applyProtection="1">
      <alignment horizontal="center" vertical="center" shrinkToFit="1"/>
    </xf>
    <xf numFmtId="0" fontId="13" fillId="7" borderId="16" xfId="2" applyFont="1" applyFill="1" applyBorder="1" applyAlignment="1" applyProtection="1">
      <alignment horizontal="center" vertical="center" shrinkToFit="1"/>
    </xf>
    <xf numFmtId="0" fontId="5" fillId="6" borderId="14" xfId="2" applyFont="1" applyFill="1" applyBorder="1" applyAlignment="1" applyProtection="1">
      <alignment horizontal="center" vertical="center"/>
    </xf>
    <xf numFmtId="0" fontId="13" fillId="7" borderId="5" xfId="2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/>
    </xf>
    <xf numFmtId="0" fontId="6" fillId="6" borderId="0" xfId="2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13" fillId="0" borderId="11" xfId="2" applyFont="1" applyFill="1" applyBorder="1" applyAlignment="1" applyProtection="1">
      <alignment horizontal="center" vertical="center" shrinkToFit="1"/>
    </xf>
    <xf numFmtId="0" fontId="13" fillId="0" borderId="12" xfId="2" applyFont="1" applyFill="1" applyBorder="1" applyAlignment="1" applyProtection="1">
      <alignment horizontal="center" vertical="center" shrinkToFit="1"/>
    </xf>
    <xf numFmtId="0" fontId="13" fillId="0" borderId="13" xfId="2" applyFont="1" applyFill="1" applyBorder="1" applyAlignment="1" applyProtection="1">
      <alignment horizontal="center" vertical="center" shrinkToFit="1"/>
    </xf>
    <xf numFmtId="0" fontId="5" fillId="0" borderId="38" xfId="1" applyFont="1" applyBorder="1" applyAlignment="1">
      <alignment horizontal="center" vertical="center"/>
    </xf>
    <xf numFmtId="0" fontId="5" fillId="0" borderId="46" xfId="1" applyFont="1" applyFill="1" applyBorder="1" applyAlignment="1" applyProtection="1">
      <alignment horizontal="center" vertical="center"/>
    </xf>
    <xf numFmtId="0" fontId="5" fillId="4" borderId="46" xfId="1" applyFont="1" applyFill="1" applyBorder="1" applyAlignment="1" applyProtection="1">
      <alignment horizontal="center" vertical="center"/>
      <protection locked="0"/>
    </xf>
    <xf numFmtId="49" fontId="5" fillId="0" borderId="46" xfId="1" applyNumberFormat="1" applyFont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/>
      <protection locked="0"/>
    </xf>
    <xf numFmtId="49" fontId="5" fillId="0" borderId="46" xfId="1" applyNumberFormat="1" applyFont="1" applyBorder="1" applyAlignment="1">
      <alignment horizontal="center" vertical="center"/>
    </xf>
    <xf numFmtId="0" fontId="5" fillId="0" borderId="50" xfId="1" applyFont="1" applyFill="1" applyBorder="1" applyAlignment="1" applyProtection="1">
      <alignment horizontal="center" vertical="center"/>
    </xf>
    <xf numFmtId="0" fontId="5" fillId="4" borderId="50" xfId="1" applyFont="1" applyFill="1" applyBorder="1" applyAlignment="1" applyProtection="1">
      <alignment horizontal="center" vertical="center"/>
      <protection locked="0"/>
    </xf>
    <xf numFmtId="49" fontId="5" fillId="0" borderId="50" xfId="1" applyNumberFormat="1" applyFont="1" applyBorder="1" applyAlignment="1">
      <alignment horizontal="center" vertical="center"/>
    </xf>
    <xf numFmtId="0" fontId="5" fillId="0" borderId="50" xfId="1" applyFont="1" applyFill="1" applyBorder="1" applyAlignment="1" applyProtection="1">
      <alignment horizontal="center" vertical="center"/>
      <protection locked="0"/>
    </xf>
    <xf numFmtId="49" fontId="5" fillId="0" borderId="50" xfId="1" applyNumberFormat="1" applyFont="1" applyBorder="1" applyAlignment="1" applyProtection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vertical="center"/>
    </xf>
    <xf numFmtId="0" fontId="13" fillId="0" borderId="10" xfId="2" applyFont="1" applyBorder="1" applyAlignment="1" applyProtection="1">
      <alignment horizontal="center" vertical="center" shrinkToFit="1"/>
    </xf>
    <xf numFmtId="0" fontId="13" fillId="0" borderId="14" xfId="2" applyFont="1" applyFill="1" applyBorder="1" applyAlignment="1" applyProtection="1">
      <alignment horizontal="center" vertical="center" shrinkToFit="1"/>
    </xf>
    <xf numFmtId="0" fontId="13" fillId="0" borderId="14" xfId="2" applyFont="1" applyBorder="1" applyAlignment="1" applyProtection="1">
      <alignment horizontal="center" vertical="center" shrinkToFit="1"/>
    </xf>
    <xf numFmtId="0" fontId="5" fillId="0" borderId="0" xfId="2" applyFont="1" applyFill="1" applyBorder="1" applyAlignment="1" applyProtection="1">
      <alignment horizontal="center" vertical="center" shrinkToFit="1"/>
    </xf>
    <xf numFmtId="0" fontId="13" fillId="0" borderId="0" xfId="2" applyFont="1" applyBorder="1" applyAlignment="1" applyProtection="1">
      <alignment horizontal="center" vertical="center" shrinkToFit="1"/>
    </xf>
    <xf numFmtId="0" fontId="13" fillId="0" borderId="0" xfId="2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5" fillId="3" borderId="0" xfId="1" applyFont="1" applyFill="1" applyBorder="1" applyAlignment="1" applyProtection="1">
      <alignment horizontal="center" vertical="center" shrinkToFit="1"/>
    </xf>
    <xf numFmtId="20" fontId="5" fillId="3" borderId="46" xfId="1" applyNumberFormat="1" applyFont="1" applyFill="1" applyBorder="1" applyAlignment="1">
      <alignment horizontal="center" vertical="center" textRotation="255" shrinkToFit="1"/>
    </xf>
    <xf numFmtId="20" fontId="5" fillId="3" borderId="0" xfId="1" applyNumberFormat="1" applyFont="1" applyFill="1" applyBorder="1" applyAlignment="1">
      <alignment horizontal="center" vertical="center" textRotation="255" shrinkToFit="1"/>
    </xf>
    <xf numFmtId="20" fontId="5" fillId="3" borderId="5" xfId="1" applyNumberFormat="1" applyFont="1" applyFill="1" applyBorder="1" applyAlignment="1">
      <alignment horizontal="center" vertical="center" textRotation="255" shrinkToFit="1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5" xfId="1" applyNumberFormat="1" applyFont="1" applyFill="1" applyBorder="1" applyAlignment="1" applyProtection="1">
      <alignment horizontal="center" vertical="center"/>
    </xf>
    <xf numFmtId="0" fontId="5" fillId="3" borderId="63" xfId="1" applyFont="1" applyFill="1" applyBorder="1" applyAlignment="1">
      <alignment horizontal="center" vertical="center" textRotation="255" shrinkToFit="1"/>
    </xf>
    <xf numFmtId="0" fontId="5" fillId="3" borderId="65" xfId="1" applyFont="1" applyFill="1" applyBorder="1" applyAlignment="1">
      <alignment horizontal="center" vertical="center" textRotation="255" shrinkToFit="1"/>
    </xf>
    <xf numFmtId="56" fontId="16" fillId="3" borderId="42" xfId="1" applyNumberFormat="1" applyFont="1" applyFill="1" applyBorder="1" applyAlignment="1">
      <alignment horizontal="center" vertical="center"/>
    </xf>
    <xf numFmtId="0" fontId="16" fillId="3" borderId="40" xfId="1" applyFont="1" applyFill="1" applyBorder="1" applyAlignment="1">
      <alignment horizontal="center" vertical="center"/>
    </xf>
    <xf numFmtId="0" fontId="16" fillId="3" borderId="60" xfId="1" applyFont="1" applyFill="1" applyBorder="1" applyAlignment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left" vertical="center"/>
    </xf>
    <xf numFmtId="0" fontId="20" fillId="9" borderId="25" xfId="0" applyFont="1" applyFill="1" applyBorder="1" applyAlignment="1">
      <alignment horizontal="left" vertical="center"/>
    </xf>
    <xf numFmtId="0" fontId="20" fillId="9" borderId="37" xfId="0" applyFont="1" applyFill="1" applyBorder="1" applyAlignment="1">
      <alignment horizontal="left" vertical="center"/>
    </xf>
    <xf numFmtId="0" fontId="5" fillId="0" borderId="50" xfId="1" applyFont="1" applyFill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/>
    </xf>
    <xf numFmtId="176" fontId="5" fillId="0" borderId="50" xfId="1" applyNumberFormat="1" applyFont="1" applyFill="1" applyBorder="1" applyAlignment="1" applyProtection="1">
      <alignment horizontal="center" vertical="center"/>
    </xf>
    <xf numFmtId="0" fontId="5" fillId="3" borderId="67" xfId="1" applyFont="1" applyFill="1" applyBorder="1" applyAlignment="1">
      <alignment horizontal="center" vertical="center" textRotation="255" shrinkToFit="1"/>
    </xf>
    <xf numFmtId="0" fontId="5" fillId="3" borderId="68" xfId="1" applyFont="1" applyFill="1" applyBorder="1" applyAlignment="1">
      <alignment horizontal="center" vertical="center" textRotation="255" shrinkToFit="1"/>
    </xf>
    <xf numFmtId="0" fontId="16" fillId="3" borderId="57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56" fontId="16" fillId="3" borderId="42" xfId="1" quotePrefix="1" applyNumberFormat="1" applyFont="1" applyFill="1" applyBorder="1" applyAlignment="1">
      <alignment horizontal="center" vertical="center"/>
    </xf>
    <xf numFmtId="0" fontId="16" fillId="3" borderId="43" xfId="1" applyFont="1" applyFill="1" applyBorder="1" applyAlignment="1">
      <alignment horizontal="center" vertical="center"/>
    </xf>
    <xf numFmtId="20" fontId="5" fillId="3" borderId="17" xfId="1" applyNumberFormat="1" applyFont="1" applyFill="1" applyBorder="1" applyAlignment="1">
      <alignment horizontal="center" vertical="center" textRotation="255" shrinkToFit="1"/>
    </xf>
    <xf numFmtId="20" fontId="5" fillId="3" borderId="18" xfId="1" applyNumberFormat="1" applyFont="1" applyFill="1" applyBorder="1" applyAlignment="1">
      <alignment horizontal="center" vertical="center" textRotation="255" shrinkToFit="1"/>
    </xf>
    <xf numFmtId="0" fontId="5" fillId="3" borderId="20" xfId="1" applyFont="1" applyFill="1" applyBorder="1" applyAlignment="1">
      <alignment horizontal="center" vertical="center" textRotation="255" shrinkToFit="1"/>
    </xf>
    <xf numFmtId="0" fontId="5" fillId="3" borderId="21" xfId="1" applyFont="1" applyFill="1" applyBorder="1" applyAlignment="1">
      <alignment horizontal="center" vertical="center" textRotation="255" shrinkToFit="1"/>
    </xf>
    <xf numFmtId="20" fontId="5" fillId="3" borderId="3" xfId="1" applyNumberFormat="1" applyFont="1" applyFill="1" applyBorder="1" applyAlignment="1">
      <alignment horizontal="center" vertical="center" textRotation="255" shrinkToFit="1"/>
    </xf>
    <xf numFmtId="20" fontId="5" fillId="3" borderId="29" xfId="1" applyNumberFormat="1" applyFont="1" applyFill="1" applyBorder="1" applyAlignment="1">
      <alignment horizontal="center" vertical="center" textRotation="255" shrinkToFit="1"/>
    </xf>
    <xf numFmtId="0" fontId="5" fillId="3" borderId="23" xfId="1" applyFont="1" applyFill="1" applyBorder="1" applyAlignment="1">
      <alignment horizontal="center" vertical="center" textRotation="255" shrinkToFit="1"/>
    </xf>
    <xf numFmtId="0" fontId="5" fillId="3" borderId="33" xfId="0" applyFont="1" applyFill="1" applyBorder="1" applyAlignment="1">
      <alignment horizontal="center" vertical="center" textRotation="255"/>
    </xf>
    <xf numFmtId="0" fontId="5" fillId="3" borderId="34" xfId="0" applyFont="1" applyFill="1" applyBorder="1" applyAlignment="1">
      <alignment horizontal="center" vertical="center" textRotation="255"/>
    </xf>
    <xf numFmtId="0" fontId="5" fillId="3" borderId="35" xfId="0" applyFont="1" applyFill="1" applyBorder="1" applyAlignment="1">
      <alignment horizontal="center" vertical="center" textRotation="255"/>
    </xf>
    <xf numFmtId="0" fontId="5" fillId="3" borderId="36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20" fontId="5" fillId="3" borderId="48" xfId="1" applyNumberFormat="1" applyFont="1" applyFill="1" applyBorder="1" applyAlignment="1">
      <alignment horizontal="center" vertical="center" textRotation="255" shrinkToFit="1"/>
    </xf>
    <xf numFmtId="20" fontId="5" fillId="3" borderId="44" xfId="1" applyNumberFormat="1" applyFont="1" applyFill="1" applyBorder="1" applyAlignment="1">
      <alignment horizontal="center" vertical="center" textRotation="255" shrinkToFit="1"/>
    </xf>
    <xf numFmtId="176" fontId="5" fillId="0" borderId="46" xfId="1" applyNumberFormat="1" applyFont="1" applyFill="1" applyBorder="1" applyAlignment="1" applyProtection="1">
      <alignment horizontal="center" vertical="center"/>
    </xf>
    <xf numFmtId="0" fontId="5" fillId="3" borderId="47" xfId="1" applyFont="1" applyFill="1" applyBorder="1" applyAlignment="1">
      <alignment horizontal="center" vertical="center" textRotation="255" shrinkToFit="1"/>
    </xf>
    <xf numFmtId="0" fontId="5" fillId="3" borderId="51" xfId="1" applyFont="1" applyFill="1" applyBorder="1" applyAlignment="1">
      <alignment horizontal="center" vertical="center" textRotation="255" shrinkToFit="1"/>
    </xf>
    <xf numFmtId="20" fontId="5" fillId="3" borderId="50" xfId="1" applyNumberFormat="1" applyFont="1" applyFill="1" applyBorder="1" applyAlignment="1">
      <alignment horizontal="center" vertical="center" textRotation="255" shrinkToFit="1"/>
    </xf>
    <xf numFmtId="0" fontId="5" fillId="0" borderId="4" xfId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20" fontId="5" fillId="3" borderId="19" xfId="1" applyNumberFormat="1" applyFont="1" applyFill="1" applyBorder="1" applyAlignment="1">
      <alignment horizontal="center" vertical="center" textRotation="255" shrinkToFit="1"/>
    </xf>
    <xf numFmtId="0" fontId="5" fillId="3" borderId="0" xfId="1" applyFont="1" applyFill="1" applyBorder="1" applyAlignment="1">
      <alignment horizontal="center" vertical="center" textRotation="255" shrinkToFit="1"/>
    </xf>
    <xf numFmtId="0" fontId="5" fillId="3" borderId="50" xfId="1" applyFont="1" applyFill="1" applyBorder="1" applyAlignment="1">
      <alignment horizontal="center" vertical="center" textRotation="255" shrinkToFit="1"/>
    </xf>
    <xf numFmtId="0" fontId="5" fillId="3" borderId="3" xfId="1" applyFont="1" applyFill="1" applyBorder="1" applyAlignment="1">
      <alignment horizontal="center" vertical="center" textRotation="255" shrinkToFit="1"/>
    </xf>
    <xf numFmtId="0" fontId="5" fillId="3" borderId="5" xfId="1" applyFont="1" applyFill="1" applyBorder="1" applyAlignment="1">
      <alignment horizontal="center" vertical="center" textRotation="255" shrinkToFit="1"/>
    </xf>
    <xf numFmtId="0" fontId="5" fillId="0" borderId="66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 textRotation="255" shrinkToFit="1"/>
    </xf>
    <xf numFmtId="20" fontId="18" fillId="3" borderId="31" xfId="1" applyNumberFormat="1" applyFont="1" applyFill="1" applyBorder="1" applyAlignment="1">
      <alignment horizontal="center" vertical="center"/>
    </xf>
    <xf numFmtId="20" fontId="18" fillId="3" borderId="32" xfId="1" applyNumberFormat="1" applyFont="1" applyFill="1" applyBorder="1" applyAlignment="1">
      <alignment horizontal="center" vertical="center"/>
    </xf>
    <xf numFmtId="20" fontId="19" fillId="9" borderId="31" xfId="1" applyNumberFormat="1" applyFont="1" applyFill="1" applyBorder="1" applyAlignment="1">
      <alignment horizontal="center" vertical="center"/>
    </xf>
    <xf numFmtId="20" fontId="19" fillId="9" borderId="32" xfId="1" applyNumberFormat="1" applyFont="1" applyFill="1" applyBorder="1" applyAlignment="1">
      <alignment horizontal="center" vertical="center"/>
    </xf>
    <xf numFmtId="20" fontId="18" fillId="9" borderId="30" xfId="1" applyNumberFormat="1" applyFont="1" applyFill="1" applyBorder="1" applyAlignment="1">
      <alignment horizontal="center" vertical="center"/>
    </xf>
    <xf numFmtId="20" fontId="18" fillId="9" borderId="31" xfId="1" applyNumberFormat="1" applyFont="1" applyFill="1" applyBorder="1" applyAlignment="1">
      <alignment horizontal="center" vertical="center"/>
    </xf>
    <xf numFmtId="20" fontId="19" fillId="9" borderId="49" xfId="1" applyNumberFormat="1" applyFont="1" applyFill="1" applyBorder="1" applyAlignment="1">
      <alignment horizontal="center" vertical="center"/>
    </xf>
    <xf numFmtId="20" fontId="18" fillId="3" borderId="45" xfId="1" applyNumberFormat="1" applyFont="1" applyFill="1" applyBorder="1" applyAlignment="1">
      <alignment horizontal="center" vertical="center"/>
    </xf>
    <xf numFmtId="20" fontId="18" fillId="3" borderId="30" xfId="1" applyNumberFormat="1" applyFont="1" applyFill="1" applyBorder="1" applyAlignment="1">
      <alignment horizontal="center" vertical="center"/>
    </xf>
    <xf numFmtId="56" fontId="16" fillId="3" borderId="39" xfId="1" applyNumberFormat="1" applyFont="1" applyFill="1" applyBorder="1" applyAlignment="1">
      <alignment horizontal="center" vertical="center"/>
    </xf>
    <xf numFmtId="0" fontId="16" fillId="3" borderId="4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9" borderId="0" xfId="0" applyFont="1" applyFill="1" applyBorder="1" applyAlignment="1">
      <alignment horizontal="left" vertical="center" wrapText="1"/>
    </xf>
    <xf numFmtId="0" fontId="5" fillId="3" borderId="61" xfId="1" applyFont="1" applyFill="1" applyBorder="1" applyAlignment="1">
      <alignment horizontal="center" vertical="center" textRotation="255" shrinkToFit="1"/>
    </xf>
    <xf numFmtId="0" fontId="5" fillId="3" borderId="22" xfId="1" applyFont="1" applyFill="1" applyBorder="1" applyAlignment="1">
      <alignment horizontal="center" vertical="center" textRotation="255" shrinkToFit="1"/>
    </xf>
    <xf numFmtId="0" fontId="5" fillId="9" borderId="0" xfId="1" applyFont="1" applyFill="1" applyBorder="1" applyAlignment="1" applyProtection="1">
      <alignment horizontal="center" vertical="center" shrinkToFit="1"/>
    </xf>
    <xf numFmtId="0" fontId="16" fillId="3" borderId="58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20" fontId="18" fillId="3" borderId="49" xfId="1" applyNumberFormat="1" applyFont="1" applyFill="1" applyBorder="1" applyAlignment="1">
      <alignment horizontal="center" vertical="center"/>
    </xf>
    <xf numFmtId="20" fontId="18" fillId="9" borderId="45" xfId="1" applyNumberFormat="1" applyFont="1" applyFill="1" applyBorder="1" applyAlignment="1">
      <alignment horizontal="center" vertical="center"/>
    </xf>
    <xf numFmtId="0" fontId="5" fillId="9" borderId="69" xfId="1" applyFont="1" applyFill="1" applyBorder="1" applyAlignment="1">
      <alignment horizontal="center" vertical="center"/>
    </xf>
    <xf numFmtId="0" fontId="5" fillId="9" borderId="70" xfId="1" applyFont="1" applyFill="1" applyBorder="1" applyAlignment="1">
      <alignment horizontal="center" vertical="center"/>
    </xf>
    <xf numFmtId="0" fontId="5" fillId="9" borderId="71" xfId="1" applyFont="1" applyFill="1" applyBorder="1" applyAlignment="1">
      <alignment horizontal="center" vertical="center"/>
    </xf>
    <xf numFmtId="0" fontId="7" fillId="8" borderId="72" xfId="2" applyFont="1" applyFill="1" applyBorder="1" applyAlignment="1" applyProtection="1">
      <alignment horizontal="center" vertical="center"/>
    </xf>
    <xf numFmtId="0" fontId="7" fillId="8" borderId="73" xfId="2" applyFont="1" applyFill="1" applyBorder="1" applyAlignment="1" applyProtection="1">
      <alignment horizontal="center" vertical="center"/>
    </xf>
    <xf numFmtId="0" fontId="7" fillId="8" borderId="74" xfId="2" applyFont="1" applyFill="1" applyBorder="1" applyAlignment="1" applyProtection="1">
      <alignment horizontal="center" vertical="center"/>
    </xf>
    <xf numFmtId="0" fontId="7" fillId="8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8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13" fillId="0" borderId="10" xfId="2" applyFont="1" applyFill="1" applyBorder="1" applyAlignment="1" applyProtection="1">
      <alignment horizontal="center" vertical="center" shrinkToFit="1"/>
    </xf>
    <xf numFmtId="0" fontId="13" fillId="0" borderId="75" xfId="2" applyFont="1" applyBorder="1" applyAlignment="1" applyProtection="1">
      <alignment horizontal="center" vertical="center" shrinkToFit="1"/>
    </xf>
    <xf numFmtId="0" fontId="13" fillId="0" borderId="76" xfId="2" applyFont="1" applyBorder="1" applyAlignment="1" applyProtection="1">
      <alignment horizontal="center" vertical="center" shrinkToFit="1"/>
    </xf>
    <xf numFmtId="0" fontId="13" fillId="0" borderId="77" xfId="2" applyFont="1" applyBorder="1" applyAlignment="1" applyProtection="1">
      <alignment horizontal="center" vertical="center" shrinkToFit="1"/>
    </xf>
    <xf numFmtId="0" fontId="13" fillId="0" borderId="11" xfId="2" applyFont="1" applyFill="1" applyBorder="1" applyAlignment="1" applyProtection="1">
      <alignment horizontal="center" vertical="center" shrinkToFit="1"/>
    </xf>
    <xf numFmtId="0" fontId="13" fillId="0" borderId="12" xfId="2" applyFont="1" applyFill="1" applyBorder="1" applyAlignment="1" applyProtection="1">
      <alignment horizontal="center" vertical="center" shrinkToFit="1"/>
    </xf>
    <xf numFmtId="0" fontId="13" fillId="0" borderId="13" xfId="2" applyFont="1" applyFill="1" applyBorder="1" applyAlignment="1" applyProtection="1">
      <alignment horizontal="center" vertical="center" shrinkToFit="1"/>
    </xf>
    <xf numFmtId="0" fontId="21" fillId="9" borderId="0" xfId="2" applyFont="1" applyFill="1" applyBorder="1" applyAlignment="1" applyProtection="1">
      <alignment horizontal="center" vertical="center" shrinkToFit="1"/>
    </xf>
    <xf numFmtId="0" fontId="7" fillId="0" borderId="0" xfId="2" applyFont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shrinkToFit="1"/>
    </xf>
    <xf numFmtId="0" fontId="17" fillId="0" borderId="0" xfId="2" applyFont="1" applyFill="1" applyBorder="1" applyAlignment="1" applyProtection="1">
      <alignment horizontal="center" vertical="center" shrinkToFit="1"/>
    </xf>
  </cellXfs>
  <cellStyles count="3">
    <cellStyle name="Note 13" xfId="1"/>
    <cellStyle name="Warning Text 26" xfId="2"/>
    <cellStyle name="標準" xfId="0" builtinId="0"/>
  </cellStyles>
  <dxfs count="3"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mruColors>
      <color rgb="FFFFFF99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285749</xdr:colOff>
      <xdr:row>8</xdr:row>
      <xdr:rowOff>95250</xdr:rowOff>
    </xdr:from>
    <xdr:to>
      <xdr:col>26</xdr:col>
      <xdr:colOff>66675</xdr:colOff>
      <xdr:row>11</xdr:row>
      <xdr:rowOff>95250</xdr:rowOff>
    </xdr:to>
    <xdr:sp macro="" textlink="">
      <xdr:nvSpPr>
        <xdr:cNvPr id="2" name="大かっこ 1"/>
        <xdr:cNvSpPr/>
      </xdr:nvSpPr>
      <xdr:spPr>
        <a:xfrm>
          <a:off x="1428749" y="1000125"/>
          <a:ext cx="904876" cy="3619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12</xdr:row>
      <xdr:rowOff>95250</xdr:rowOff>
    </xdr:from>
    <xdr:to>
      <xdr:col>26</xdr:col>
      <xdr:colOff>66675</xdr:colOff>
      <xdr:row>15</xdr:row>
      <xdr:rowOff>95250</xdr:rowOff>
    </xdr:to>
    <xdr:sp macro="" textlink="">
      <xdr:nvSpPr>
        <xdr:cNvPr id="14" name="大かっこ 13"/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16</xdr:row>
      <xdr:rowOff>95250</xdr:rowOff>
    </xdr:from>
    <xdr:to>
      <xdr:col>26</xdr:col>
      <xdr:colOff>66675</xdr:colOff>
      <xdr:row>19</xdr:row>
      <xdr:rowOff>95250</xdr:rowOff>
    </xdr:to>
    <xdr:sp macro="" textlink="">
      <xdr:nvSpPr>
        <xdr:cNvPr id="15" name="大かっこ 14"/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20</xdr:row>
      <xdr:rowOff>95250</xdr:rowOff>
    </xdr:from>
    <xdr:to>
      <xdr:col>26</xdr:col>
      <xdr:colOff>66675</xdr:colOff>
      <xdr:row>23</xdr:row>
      <xdr:rowOff>95250</xdr:rowOff>
    </xdr:to>
    <xdr:sp macro="" textlink="">
      <xdr:nvSpPr>
        <xdr:cNvPr id="16" name="大かっこ 15"/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24</xdr:row>
      <xdr:rowOff>95250</xdr:rowOff>
    </xdr:from>
    <xdr:to>
      <xdr:col>26</xdr:col>
      <xdr:colOff>66675</xdr:colOff>
      <xdr:row>27</xdr:row>
      <xdr:rowOff>95250</xdr:rowOff>
    </xdr:to>
    <xdr:sp macro="" textlink="">
      <xdr:nvSpPr>
        <xdr:cNvPr id="17" name="大かっこ 16"/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28</xdr:row>
      <xdr:rowOff>95250</xdr:rowOff>
    </xdr:from>
    <xdr:to>
      <xdr:col>26</xdr:col>
      <xdr:colOff>66675</xdr:colOff>
      <xdr:row>31</xdr:row>
      <xdr:rowOff>95250</xdr:rowOff>
    </xdr:to>
    <xdr:sp macro="" textlink="">
      <xdr:nvSpPr>
        <xdr:cNvPr id="18" name="大かっこ 17"/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32</xdr:row>
      <xdr:rowOff>95250</xdr:rowOff>
    </xdr:from>
    <xdr:to>
      <xdr:col>26</xdr:col>
      <xdr:colOff>66675</xdr:colOff>
      <xdr:row>35</xdr:row>
      <xdr:rowOff>95250</xdr:rowOff>
    </xdr:to>
    <xdr:sp macro="" textlink="">
      <xdr:nvSpPr>
        <xdr:cNvPr id="19" name="大かっこ 18"/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36</xdr:row>
      <xdr:rowOff>95250</xdr:rowOff>
    </xdr:from>
    <xdr:to>
      <xdr:col>26</xdr:col>
      <xdr:colOff>66675</xdr:colOff>
      <xdr:row>39</xdr:row>
      <xdr:rowOff>95250</xdr:rowOff>
    </xdr:to>
    <xdr:sp macro="" textlink="">
      <xdr:nvSpPr>
        <xdr:cNvPr id="20" name="大かっこ 19"/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285749</xdr:colOff>
      <xdr:row>4</xdr:row>
      <xdr:rowOff>95250</xdr:rowOff>
    </xdr:from>
    <xdr:to>
      <xdr:col>26</xdr:col>
      <xdr:colOff>66675</xdr:colOff>
      <xdr:row>7</xdr:row>
      <xdr:rowOff>95250</xdr:rowOff>
    </xdr:to>
    <xdr:sp macro="" textlink="">
      <xdr:nvSpPr>
        <xdr:cNvPr id="21" name="大かっこ 20"/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4</xdr:row>
      <xdr:rowOff>95250</xdr:rowOff>
    </xdr:from>
    <xdr:to>
      <xdr:col>17</xdr:col>
      <xdr:colOff>66675</xdr:colOff>
      <xdr:row>7</xdr:row>
      <xdr:rowOff>95250</xdr:rowOff>
    </xdr:to>
    <xdr:sp macro="" textlink="">
      <xdr:nvSpPr>
        <xdr:cNvPr id="25" name="大かっこ 24"/>
        <xdr:cNvSpPr/>
      </xdr:nvSpPr>
      <xdr:spPr>
        <a:xfrm>
          <a:off x="1104899" y="933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8</xdr:row>
      <xdr:rowOff>95250</xdr:rowOff>
    </xdr:from>
    <xdr:to>
      <xdr:col>17</xdr:col>
      <xdr:colOff>66675</xdr:colOff>
      <xdr:row>11</xdr:row>
      <xdr:rowOff>95250</xdr:rowOff>
    </xdr:to>
    <xdr:sp macro="" textlink="">
      <xdr:nvSpPr>
        <xdr:cNvPr id="26" name="大かっこ 25"/>
        <xdr:cNvSpPr/>
      </xdr:nvSpPr>
      <xdr:spPr>
        <a:xfrm>
          <a:off x="1104899" y="16478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12</xdr:row>
      <xdr:rowOff>95250</xdr:rowOff>
    </xdr:from>
    <xdr:to>
      <xdr:col>17</xdr:col>
      <xdr:colOff>66675</xdr:colOff>
      <xdr:row>15</xdr:row>
      <xdr:rowOff>95250</xdr:rowOff>
    </xdr:to>
    <xdr:sp macro="" textlink="">
      <xdr:nvSpPr>
        <xdr:cNvPr id="27" name="大かっこ 26"/>
        <xdr:cNvSpPr/>
      </xdr:nvSpPr>
      <xdr:spPr>
        <a:xfrm>
          <a:off x="1104899" y="23622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16</xdr:row>
      <xdr:rowOff>95250</xdr:rowOff>
    </xdr:from>
    <xdr:to>
      <xdr:col>17</xdr:col>
      <xdr:colOff>66675</xdr:colOff>
      <xdr:row>19</xdr:row>
      <xdr:rowOff>95250</xdr:rowOff>
    </xdr:to>
    <xdr:sp macro="" textlink="">
      <xdr:nvSpPr>
        <xdr:cNvPr id="28" name="大かっこ 27"/>
        <xdr:cNvSpPr/>
      </xdr:nvSpPr>
      <xdr:spPr>
        <a:xfrm>
          <a:off x="1104899" y="30765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20</xdr:row>
      <xdr:rowOff>95250</xdr:rowOff>
    </xdr:from>
    <xdr:to>
      <xdr:col>17</xdr:col>
      <xdr:colOff>66675</xdr:colOff>
      <xdr:row>23</xdr:row>
      <xdr:rowOff>95250</xdr:rowOff>
    </xdr:to>
    <xdr:sp macro="" textlink="">
      <xdr:nvSpPr>
        <xdr:cNvPr id="29" name="大かっこ 28"/>
        <xdr:cNvSpPr/>
      </xdr:nvSpPr>
      <xdr:spPr>
        <a:xfrm>
          <a:off x="1104899" y="37909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24</xdr:row>
      <xdr:rowOff>95250</xdr:rowOff>
    </xdr:from>
    <xdr:to>
      <xdr:col>17</xdr:col>
      <xdr:colOff>66675</xdr:colOff>
      <xdr:row>27</xdr:row>
      <xdr:rowOff>95250</xdr:rowOff>
    </xdr:to>
    <xdr:sp macro="" textlink="">
      <xdr:nvSpPr>
        <xdr:cNvPr id="30" name="大かっこ 29"/>
        <xdr:cNvSpPr/>
      </xdr:nvSpPr>
      <xdr:spPr>
        <a:xfrm>
          <a:off x="1104899" y="45053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28</xdr:row>
      <xdr:rowOff>95250</xdr:rowOff>
    </xdr:from>
    <xdr:to>
      <xdr:col>17</xdr:col>
      <xdr:colOff>66675</xdr:colOff>
      <xdr:row>31</xdr:row>
      <xdr:rowOff>95250</xdr:rowOff>
    </xdr:to>
    <xdr:sp macro="" textlink="">
      <xdr:nvSpPr>
        <xdr:cNvPr id="31" name="大かっこ 30"/>
        <xdr:cNvSpPr/>
      </xdr:nvSpPr>
      <xdr:spPr>
        <a:xfrm>
          <a:off x="1104899" y="52197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32</xdr:row>
      <xdr:rowOff>95250</xdr:rowOff>
    </xdr:from>
    <xdr:to>
      <xdr:col>17</xdr:col>
      <xdr:colOff>66675</xdr:colOff>
      <xdr:row>35</xdr:row>
      <xdr:rowOff>95250</xdr:rowOff>
    </xdr:to>
    <xdr:sp macro="" textlink="">
      <xdr:nvSpPr>
        <xdr:cNvPr id="32" name="大かっこ 31"/>
        <xdr:cNvSpPr/>
      </xdr:nvSpPr>
      <xdr:spPr>
        <a:xfrm>
          <a:off x="1104899" y="59340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285749</xdr:colOff>
      <xdr:row>36</xdr:row>
      <xdr:rowOff>95250</xdr:rowOff>
    </xdr:from>
    <xdr:to>
      <xdr:col>17</xdr:col>
      <xdr:colOff>66675</xdr:colOff>
      <xdr:row>39</xdr:row>
      <xdr:rowOff>95250</xdr:rowOff>
    </xdr:to>
    <xdr:sp macro="" textlink="">
      <xdr:nvSpPr>
        <xdr:cNvPr id="33" name="大かっこ 32"/>
        <xdr:cNvSpPr/>
      </xdr:nvSpPr>
      <xdr:spPr>
        <a:xfrm>
          <a:off x="1104899" y="6648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4</xdr:row>
      <xdr:rowOff>95250</xdr:rowOff>
    </xdr:from>
    <xdr:to>
      <xdr:col>8</xdr:col>
      <xdr:colOff>66675</xdr:colOff>
      <xdr:row>7</xdr:row>
      <xdr:rowOff>95250</xdr:rowOff>
    </xdr:to>
    <xdr:sp macro="" textlink="">
      <xdr:nvSpPr>
        <xdr:cNvPr id="37" name="大かっこ 36"/>
        <xdr:cNvSpPr/>
      </xdr:nvSpPr>
      <xdr:spPr>
        <a:xfrm>
          <a:off x="1104899" y="933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8</xdr:row>
      <xdr:rowOff>95250</xdr:rowOff>
    </xdr:from>
    <xdr:to>
      <xdr:col>8</xdr:col>
      <xdr:colOff>66675</xdr:colOff>
      <xdr:row>11</xdr:row>
      <xdr:rowOff>95250</xdr:rowOff>
    </xdr:to>
    <xdr:sp macro="" textlink="">
      <xdr:nvSpPr>
        <xdr:cNvPr id="38" name="大かっこ 37"/>
        <xdr:cNvSpPr/>
      </xdr:nvSpPr>
      <xdr:spPr>
        <a:xfrm>
          <a:off x="1104899" y="16478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12</xdr:row>
      <xdr:rowOff>95250</xdr:rowOff>
    </xdr:from>
    <xdr:to>
      <xdr:col>8</xdr:col>
      <xdr:colOff>66675</xdr:colOff>
      <xdr:row>15</xdr:row>
      <xdr:rowOff>95250</xdr:rowOff>
    </xdr:to>
    <xdr:sp macro="" textlink="">
      <xdr:nvSpPr>
        <xdr:cNvPr id="39" name="大かっこ 38"/>
        <xdr:cNvSpPr/>
      </xdr:nvSpPr>
      <xdr:spPr>
        <a:xfrm>
          <a:off x="1104899" y="23622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16</xdr:row>
      <xdr:rowOff>95250</xdr:rowOff>
    </xdr:from>
    <xdr:to>
      <xdr:col>8</xdr:col>
      <xdr:colOff>66675</xdr:colOff>
      <xdr:row>19</xdr:row>
      <xdr:rowOff>95250</xdr:rowOff>
    </xdr:to>
    <xdr:sp macro="" textlink="">
      <xdr:nvSpPr>
        <xdr:cNvPr id="40" name="大かっこ 39"/>
        <xdr:cNvSpPr/>
      </xdr:nvSpPr>
      <xdr:spPr>
        <a:xfrm>
          <a:off x="1104899" y="30765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20</xdr:row>
      <xdr:rowOff>95250</xdr:rowOff>
    </xdr:from>
    <xdr:to>
      <xdr:col>8</xdr:col>
      <xdr:colOff>66675</xdr:colOff>
      <xdr:row>23</xdr:row>
      <xdr:rowOff>95250</xdr:rowOff>
    </xdr:to>
    <xdr:sp macro="" textlink="">
      <xdr:nvSpPr>
        <xdr:cNvPr id="41" name="大かっこ 40"/>
        <xdr:cNvSpPr/>
      </xdr:nvSpPr>
      <xdr:spPr>
        <a:xfrm>
          <a:off x="1104899" y="37909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24</xdr:row>
      <xdr:rowOff>95250</xdr:rowOff>
    </xdr:from>
    <xdr:to>
      <xdr:col>8</xdr:col>
      <xdr:colOff>66675</xdr:colOff>
      <xdr:row>27</xdr:row>
      <xdr:rowOff>95250</xdr:rowOff>
    </xdr:to>
    <xdr:sp macro="" textlink="">
      <xdr:nvSpPr>
        <xdr:cNvPr id="42" name="大かっこ 41"/>
        <xdr:cNvSpPr/>
      </xdr:nvSpPr>
      <xdr:spPr>
        <a:xfrm>
          <a:off x="1104899" y="45053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28</xdr:row>
      <xdr:rowOff>95250</xdr:rowOff>
    </xdr:from>
    <xdr:to>
      <xdr:col>8</xdr:col>
      <xdr:colOff>66675</xdr:colOff>
      <xdr:row>31</xdr:row>
      <xdr:rowOff>95250</xdr:rowOff>
    </xdr:to>
    <xdr:sp macro="" textlink="">
      <xdr:nvSpPr>
        <xdr:cNvPr id="43" name="大かっこ 42"/>
        <xdr:cNvSpPr/>
      </xdr:nvSpPr>
      <xdr:spPr>
        <a:xfrm>
          <a:off x="1104899" y="52197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32</xdr:row>
      <xdr:rowOff>95250</xdr:rowOff>
    </xdr:from>
    <xdr:to>
      <xdr:col>8</xdr:col>
      <xdr:colOff>66675</xdr:colOff>
      <xdr:row>35</xdr:row>
      <xdr:rowOff>95250</xdr:rowOff>
    </xdr:to>
    <xdr:sp macro="" textlink="">
      <xdr:nvSpPr>
        <xdr:cNvPr id="44" name="大かっこ 43"/>
        <xdr:cNvSpPr/>
      </xdr:nvSpPr>
      <xdr:spPr>
        <a:xfrm>
          <a:off x="1104899" y="59340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36</xdr:row>
      <xdr:rowOff>95250</xdr:rowOff>
    </xdr:from>
    <xdr:to>
      <xdr:col>8</xdr:col>
      <xdr:colOff>66675</xdr:colOff>
      <xdr:row>39</xdr:row>
      <xdr:rowOff>95250</xdr:rowOff>
    </xdr:to>
    <xdr:sp macro="" textlink="">
      <xdr:nvSpPr>
        <xdr:cNvPr id="45" name="大かっこ 44"/>
        <xdr:cNvSpPr/>
      </xdr:nvSpPr>
      <xdr:spPr>
        <a:xfrm>
          <a:off x="1104899" y="6648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4</xdr:row>
      <xdr:rowOff>95250</xdr:rowOff>
    </xdr:from>
    <xdr:to>
      <xdr:col>35</xdr:col>
      <xdr:colOff>66675</xdr:colOff>
      <xdr:row>7</xdr:row>
      <xdr:rowOff>95250</xdr:rowOff>
    </xdr:to>
    <xdr:sp macro="" textlink="">
      <xdr:nvSpPr>
        <xdr:cNvPr id="49" name="大かっこ 48"/>
        <xdr:cNvSpPr/>
      </xdr:nvSpPr>
      <xdr:spPr>
        <a:xfrm>
          <a:off x="2771774" y="933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8</xdr:row>
      <xdr:rowOff>95250</xdr:rowOff>
    </xdr:from>
    <xdr:to>
      <xdr:col>35</xdr:col>
      <xdr:colOff>66675</xdr:colOff>
      <xdr:row>11</xdr:row>
      <xdr:rowOff>95250</xdr:rowOff>
    </xdr:to>
    <xdr:sp macro="" textlink="">
      <xdr:nvSpPr>
        <xdr:cNvPr id="50" name="大かっこ 49"/>
        <xdr:cNvSpPr/>
      </xdr:nvSpPr>
      <xdr:spPr>
        <a:xfrm>
          <a:off x="2771774" y="16478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12</xdr:row>
      <xdr:rowOff>95250</xdr:rowOff>
    </xdr:from>
    <xdr:to>
      <xdr:col>35</xdr:col>
      <xdr:colOff>66675</xdr:colOff>
      <xdr:row>15</xdr:row>
      <xdr:rowOff>95250</xdr:rowOff>
    </xdr:to>
    <xdr:sp macro="" textlink="">
      <xdr:nvSpPr>
        <xdr:cNvPr id="51" name="大かっこ 50"/>
        <xdr:cNvSpPr/>
      </xdr:nvSpPr>
      <xdr:spPr>
        <a:xfrm>
          <a:off x="2771774" y="23622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804</xdr:colOff>
      <xdr:row>16</xdr:row>
      <xdr:rowOff>95250</xdr:rowOff>
    </xdr:from>
    <xdr:to>
      <xdr:col>36</xdr:col>
      <xdr:colOff>2281</xdr:colOff>
      <xdr:row>19</xdr:row>
      <xdr:rowOff>95250</xdr:rowOff>
    </xdr:to>
    <xdr:sp macro="" textlink="">
      <xdr:nvSpPr>
        <xdr:cNvPr id="52" name="大かっこ 51"/>
        <xdr:cNvSpPr/>
      </xdr:nvSpPr>
      <xdr:spPr>
        <a:xfrm>
          <a:off x="6096804" y="4559926"/>
          <a:ext cx="656153" cy="83712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20</xdr:row>
      <xdr:rowOff>95250</xdr:rowOff>
    </xdr:from>
    <xdr:to>
      <xdr:col>35</xdr:col>
      <xdr:colOff>66675</xdr:colOff>
      <xdr:row>23</xdr:row>
      <xdr:rowOff>95250</xdr:rowOff>
    </xdr:to>
    <xdr:sp macro="" textlink="">
      <xdr:nvSpPr>
        <xdr:cNvPr id="53" name="大かっこ 52"/>
        <xdr:cNvSpPr/>
      </xdr:nvSpPr>
      <xdr:spPr>
        <a:xfrm>
          <a:off x="2771774" y="37909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24</xdr:row>
      <xdr:rowOff>95250</xdr:rowOff>
    </xdr:from>
    <xdr:to>
      <xdr:col>35</xdr:col>
      <xdr:colOff>66675</xdr:colOff>
      <xdr:row>27</xdr:row>
      <xdr:rowOff>95250</xdr:rowOff>
    </xdr:to>
    <xdr:sp macro="" textlink="">
      <xdr:nvSpPr>
        <xdr:cNvPr id="54" name="大かっこ 53"/>
        <xdr:cNvSpPr/>
      </xdr:nvSpPr>
      <xdr:spPr>
        <a:xfrm>
          <a:off x="2771774" y="45053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28</xdr:row>
      <xdr:rowOff>95250</xdr:rowOff>
    </xdr:from>
    <xdr:to>
      <xdr:col>35</xdr:col>
      <xdr:colOff>66675</xdr:colOff>
      <xdr:row>31</xdr:row>
      <xdr:rowOff>95250</xdr:rowOff>
    </xdr:to>
    <xdr:sp macro="" textlink="">
      <xdr:nvSpPr>
        <xdr:cNvPr id="55" name="大かっこ 54"/>
        <xdr:cNvSpPr/>
      </xdr:nvSpPr>
      <xdr:spPr>
        <a:xfrm>
          <a:off x="2771774" y="52197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32</xdr:row>
      <xdr:rowOff>95250</xdr:rowOff>
    </xdr:from>
    <xdr:to>
      <xdr:col>35</xdr:col>
      <xdr:colOff>66675</xdr:colOff>
      <xdr:row>35</xdr:row>
      <xdr:rowOff>95250</xdr:rowOff>
    </xdr:to>
    <xdr:sp macro="" textlink="">
      <xdr:nvSpPr>
        <xdr:cNvPr id="56" name="大かっこ 55"/>
        <xdr:cNvSpPr/>
      </xdr:nvSpPr>
      <xdr:spPr>
        <a:xfrm>
          <a:off x="2771774" y="59340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285749</xdr:colOff>
      <xdr:row>36</xdr:row>
      <xdr:rowOff>95250</xdr:rowOff>
    </xdr:from>
    <xdr:to>
      <xdr:col>35</xdr:col>
      <xdr:colOff>66675</xdr:colOff>
      <xdr:row>39</xdr:row>
      <xdr:rowOff>95250</xdr:rowOff>
    </xdr:to>
    <xdr:sp macro="" textlink="">
      <xdr:nvSpPr>
        <xdr:cNvPr id="57" name="大かっこ 56"/>
        <xdr:cNvSpPr/>
      </xdr:nvSpPr>
      <xdr:spPr>
        <a:xfrm>
          <a:off x="2771774" y="6648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161924</xdr:colOff>
      <xdr:row>2</xdr:row>
      <xdr:rowOff>95250</xdr:rowOff>
    </xdr:from>
    <xdr:to>
      <xdr:col>60</xdr:col>
      <xdr:colOff>0</xdr:colOff>
      <xdr:row>5</xdr:row>
      <xdr:rowOff>95250</xdr:rowOff>
    </xdr:to>
    <xdr:sp macro="" textlink="">
      <xdr:nvSpPr>
        <xdr:cNvPr id="61" name="大かっこ 60"/>
        <xdr:cNvSpPr/>
      </xdr:nvSpPr>
      <xdr:spPr>
        <a:xfrm>
          <a:off x="12058649" y="590550"/>
          <a:ext cx="714376" cy="6477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12288;&#24460;&#26399;U12L&#12304;1&#37096;&#12305;&#23550;&#25126;&#34920;&#12497;&#12479;&#12540;&#12531;&#9312;&#653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９チーム対戦カード"/>
      <sheetName val="９チーム星取表"/>
      <sheetName val="うらＴＲＭ"/>
    </sheetNames>
    <sheetDataSet>
      <sheetData sheetId="0">
        <row r="1">
          <cell r="Z1" t="str">
            <v>北九州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5"/>
  <sheetViews>
    <sheetView tabSelected="1" zoomScale="71" zoomScaleNormal="71" workbookViewId="0">
      <selection activeCell="BR15" sqref="BR15"/>
    </sheetView>
  </sheetViews>
  <sheetFormatPr defaultColWidth="9" defaultRowHeight="21.75" customHeight="1"/>
  <cols>
    <col min="1" max="1" width="3" style="61" customWidth="1"/>
    <col min="2" max="2" width="8.77734375" style="61" customWidth="1"/>
    <col min="3" max="3" width="3.5546875" style="61" customWidth="1"/>
    <col min="4" max="4" width="2.6640625" style="61" customWidth="1"/>
    <col min="5" max="5" width="1" style="61" customWidth="1"/>
    <col min="6" max="6" width="2.6640625" style="61" customWidth="1"/>
    <col min="7" max="7" width="2.33203125" style="61" bestFit="1" customWidth="1"/>
    <col min="8" max="8" width="2.6640625" style="61" customWidth="1"/>
    <col min="9" max="9" width="1" style="61" customWidth="1"/>
    <col min="10" max="10" width="3.5546875" style="61" customWidth="1"/>
    <col min="11" max="12" width="3.44140625" style="61" customWidth="1"/>
    <col min="13" max="13" width="3.5546875" style="61" customWidth="1"/>
    <col min="14" max="14" width="1" style="61" customWidth="1"/>
    <col min="15" max="15" width="2.6640625" style="61" customWidth="1"/>
    <col min="16" max="16" width="2.33203125" style="61" bestFit="1" customWidth="1"/>
    <col min="17" max="17" width="2.6640625" style="61" customWidth="1"/>
    <col min="18" max="18" width="1" style="61" customWidth="1"/>
    <col min="19" max="19" width="3.5546875" style="61" customWidth="1"/>
    <col min="20" max="21" width="3.44140625" style="61" customWidth="1"/>
    <col min="22" max="22" width="3.5546875" style="61" customWidth="1"/>
    <col min="23" max="23" width="1" style="61" customWidth="1"/>
    <col min="24" max="24" width="2.6640625" style="61" customWidth="1"/>
    <col min="25" max="25" width="2.33203125" style="61" bestFit="1" customWidth="1"/>
    <col min="26" max="26" width="2.6640625" style="61" customWidth="1"/>
    <col min="27" max="27" width="1" style="61" customWidth="1"/>
    <col min="28" max="28" width="3.5546875" style="61" customWidth="1"/>
    <col min="29" max="30" width="3.44140625" style="61" customWidth="1"/>
    <col min="31" max="31" width="3.5546875" style="61" customWidth="1"/>
    <col min="32" max="32" width="1" style="61" customWidth="1"/>
    <col min="33" max="33" width="2.6640625" style="61" customWidth="1"/>
    <col min="34" max="34" width="2.33203125" style="61" bestFit="1" customWidth="1"/>
    <col min="35" max="35" width="2.6640625" style="61" customWidth="1"/>
    <col min="36" max="36" width="1" style="61" customWidth="1"/>
    <col min="37" max="37" width="3.5546875" style="61" customWidth="1"/>
    <col min="38" max="38" width="3.44140625" style="61" customWidth="1"/>
    <col min="39" max="40" width="1.21875" style="61" customWidth="1"/>
    <col min="41" max="52" width="4.21875" style="61" customWidth="1"/>
    <col min="53" max="53" width="2.109375" style="61" customWidth="1"/>
    <col min="54" max="54" width="2.88671875" style="61" customWidth="1"/>
    <col min="55" max="55" width="2.109375" style="61" customWidth="1"/>
    <col min="56" max="56" width="1.21875" style="61" customWidth="1"/>
    <col min="57" max="58" width="2.109375" style="61" customWidth="1"/>
    <col min="59" max="59" width="2.21875" style="61" customWidth="1"/>
    <col min="60" max="60" width="1.6640625" style="61" customWidth="1"/>
    <col min="61" max="61" width="2.109375" style="61" customWidth="1"/>
    <col min="62" max="62" width="3" style="61" customWidth="1"/>
    <col min="63" max="16384" width="9" style="61"/>
  </cols>
  <sheetData>
    <row r="1" spans="1:62" s="59" customFormat="1" ht="21.75" customHeight="1">
      <c r="A1" s="96">
        <v>2021</v>
      </c>
      <c r="B1" s="96"/>
      <c r="C1" s="78" t="s">
        <v>17</v>
      </c>
      <c r="D1" s="78"/>
      <c r="E1" s="78"/>
      <c r="F1" s="78"/>
      <c r="G1" s="78"/>
      <c r="H1" s="78"/>
      <c r="I1" s="96" t="s">
        <v>36</v>
      </c>
      <c r="J1" s="96"/>
      <c r="K1" s="96"/>
      <c r="L1" s="80" t="s">
        <v>30</v>
      </c>
      <c r="M1" s="80"/>
      <c r="N1" s="80"/>
      <c r="O1" s="80"/>
      <c r="P1" s="80"/>
      <c r="Q1" s="80"/>
      <c r="R1" s="80"/>
      <c r="S1" s="80"/>
      <c r="T1" s="80"/>
      <c r="U1" s="57" t="s">
        <v>31</v>
      </c>
      <c r="V1" s="96" t="s">
        <v>89</v>
      </c>
      <c r="W1" s="96"/>
      <c r="X1" s="96"/>
      <c r="Y1" s="58" t="s">
        <v>32</v>
      </c>
      <c r="Z1" s="79" t="s">
        <v>17</v>
      </c>
      <c r="AA1" s="79"/>
      <c r="AB1" s="79"/>
      <c r="AC1" s="79"/>
      <c r="AD1" s="80" t="s">
        <v>11</v>
      </c>
      <c r="AE1" s="80"/>
      <c r="AF1" s="80"/>
      <c r="AG1" s="79">
        <v>1</v>
      </c>
      <c r="AH1" s="79"/>
      <c r="AI1" s="78" t="s">
        <v>52</v>
      </c>
      <c r="AJ1" s="78"/>
      <c r="AK1" s="78"/>
      <c r="AL1" s="78"/>
    </row>
    <row r="2" spans="1:62" ht="21.7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62" ht="21.75" customHeight="1" thickTop="1" thickBot="1">
      <c r="A3" s="165" t="s">
        <v>13</v>
      </c>
      <c r="B3" s="166"/>
      <c r="C3" s="163" t="s">
        <v>90</v>
      </c>
      <c r="D3" s="106"/>
      <c r="E3" s="106"/>
      <c r="F3" s="106"/>
      <c r="G3" s="106"/>
      <c r="H3" s="106"/>
      <c r="I3" s="106"/>
      <c r="J3" s="106"/>
      <c r="K3" s="164"/>
      <c r="L3" s="105" t="s">
        <v>91</v>
      </c>
      <c r="M3" s="106"/>
      <c r="N3" s="106"/>
      <c r="O3" s="106"/>
      <c r="P3" s="106"/>
      <c r="Q3" s="106"/>
      <c r="R3" s="106"/>
      <c r="S3" s="106"/>
      <c r="T3" s="107"/>
      <c r="U3" s="163" t="s">
        <v>104</v>
      </c>
      <c r="V3" s="106"/>
      <c r="W3" s="106"/>
      <c r="X3" s="106"/>
      <c r="Y3" s="106"/>
      <c r="Z3" s="106"/>
      <c r="AA3" s="106"/>
      <c r="AB3" s="106"/>
      <c r="AC3" s="164"/>
      <c r="AD3" s="105" t="s">
        <v>105</v>
      </c>
      <c r="AE3" s="106"/>
      <c r="AF3" s="106"/>
      <c r="AG3" s="106"/>
      <c r="AH3" s="106"/>
      <c r="AI3" s="106"/>
      <c r="AJ3" s="106"/>
      <c r="AK3" s="106"/>
      <c r="AL3" s="173"/>
      <c r="AO3" s="62"/>
      <c r="AP3" s="61" t="s">
        <v>15</v>
      </c>
      <c r="AR3" s="97" t="s">
        <v>29</v>
      </c>
      <c r="AS3" s="98"/>
      <c r="AT3" s="98"/>
      <c r="AU3" s="98"/>
      <c r="AV3" s="98"/>
      <c r="AW3" s="98"/>
      <c r="AX3" s="98"/>
      <c r="AY3" s="98"/>
      <c r="AZ3" s="99"/>
      <c r="BB3" s="110"/>
      <c r="BC3" s="92" t="str">
        <f>IF(OR(BE3="",BE6=""),"",BE3+BE6)</f>
        <v/>
      </c>
      <c r="BD3" s="38"/>
      <c r="BE3" s="1"/>
      <c r="BF3" s="2" t="s">
        <v>1</v>
      </c>
      <c r="BG3" s="1"/>
      <c r="BH3" s="3"/>
      <c r="BI3" s="95" t="str">
        <f>IF(OR(BG3="",BG6=""),"",BG3+BG6)</f>
        <v/>
      </c>
      <c r="BJ3" s="112"/>
    </row>
    <row r="4" spans="1:62" ht="21.75" customHeight="1" thickBot="1">
      <c r="A4" s="56" t="s">
        <v>12</v>
      </c>
      <c r="B4" s="45" t="s">
        <v>14</v>
      </c>
      <c r="C4" s="149" t="s">
        <v>53</v>
      </c>
      <c r="D4" s="90"/>
      <c r="E4" s="90"/>
      <c r="F4" s="90"/>
      <c r="G4" s="90"/>
      <c r="H4" s="90"/>
      <c r="I4" s="90"/>
      <c r="J4" s="90"/>
      <c r="K4" s="150"/>
      <c r="L4" s="108" t="s">
        <v>54</v>
      </c>
      <c r="M4" s="90"/>
      <c r="N4" s="90"/>
      <c r="O4" s="90"/>
      <c r="P4" s="90"/>
      <c r="Q4" s="90"/>
      <c r="R4" s="90"/>
      <c r="S4" s="90"/>
      <c r="T4" s="109"/>
      <c r="U4" s="149" t="s">
        <v>53</v>
      </c>
      <c r="V4" s="90"/>
      <c r="W4" s="90"/>
      <c r="X4" s="90"/>
      <c r="Y4" s="90"/>
      <c r="Z4" s="90"/>
      <c r="AA4" s="90"/>
      <c r="AB4" s="90"/>
      <c r="AC4" s="150"/>
      <c r="AD4" s="89" t="s">
        <v>53</v>
      </c>
      <c r="AE4" s="90"/>
      <c r="AF4" s="90"/>
      <c r="AG4" s="90"/>
      <c r="AH4" s="90"/>
      <c r="AI4" s="90"/>
      <c r="AJ4" s="90"/>
      <c r="AK4" s="90"/>
      <c r="AL4" s="91"/>
      <c r="BB4" s="111"/>
      <c r="BC4" s="93"/>
      <c r="BD4" s="81" t="s">
        <v>34</v>
      </c>
      <c r="BE4" s="81"/>
      <c r="BF4" s="81"/>
      <c r="BG4" s="81"/>
      <c r="BH4" s="81"/>
      <c r="BI4" s="85"/>
      <c r="BJ4" s="113"/>
    </row>
    <row r="5" spans="1:62" ht="21.75" customHeight="1" thickTop="1">
      <c r="A5" s="177" t="s">
        <v>0</v>
      </c>
      <c r="B5" s="176">
        <v>0.39583333333333331</v>
      </c>
      <c r="C5" s="124" t="s">
        <v>88</v>
      </c>
      <c r="D5" s="101" t="str">
        <f>IF(OR(F5="",F8=""),"",F5+F8)</f>
        <v/>
      </c>
      <c r="E5" s="46"/>
      <c r="F5" s="47"/>
      <c r="G5" s="50" t="s">
        <v>1</v>
      </c>
      <c r="H5" s="47"/>
      <c r="I5" s="49"/>
      <c r="J5" s="125" t="str">
        <f>IF(OR(H5="",H8=""),"",H5+H8)</f>
        <v/>
      </c>
      <c r="K5" s="126" t="s">
        <v>74</v>
      </c>
      <c r="L5" s="124" t="s">
        <v>100</v>
      </c>
      <c r="M5" s="101" t="str">
        <f>IF(OR(O5="",O8=""),"",O5+O8)</f>
        <v/>
      </c>
      <c r="N5" s="46"/>
      <c r="O5" s="47"/>
      <c r="P5" s="50" t="s">
        <v>1</v>
      </c>
      <c r="Q5" s="47"/>
      <c r="R5" s="49"/>
      <c r="S5" s="125" t="str">
        <f>IF(OR(Q5="",Q8=""),"",Q5+Q8)</f>
        <v/>
      </c>
      <c r="T5" s="139" t="s">
        <v>77</v>
      </c>
      <c r="U5" s="124" t="s">
        <v>78</v>
      </c>
      <c r="V5" s="101" t="str">
        <f>IF(OR(X5="",X8=""),"",X5+X8)</f>
        <v/>
      </c>
      <c r="W5" s="46"/>
      <c r="X5" s="47"/>
      <c r="Y5" s="48" t="s">
        <v>1</v>
      </c>
      <c r="Z5" s="47"/>
      <c r="AA5" s="49"/>
      <c r="AB5" s="125" t="str">
        <f>IF(OR(Z5="",Z8=""),"",Z5+Z8)</f>
        <v/>
      </c>
      <c r="AC5" s="126" t="s">
        <v>100</v>
      </c>
      <c r="AD5" s="82" t="s">
        <v>50</v>
      </c>
      <c r="AE5" s="101" t="str">
        <f>IF(OR(AG5="",AG8=""),"",AG5+AG8)</f>
        <v/>
      </c>
      <c r="AF5" s="46"/>
      <c r="AG5" s="47"/>
      <c r="AH5" s="50" t="s">
        <v>1</v>
      </c>
      <c r="AI5" s="47"/>
      <c r="AJ5" s="49"/>
      <c r="AK5" s="125" t="str">
        <f>IF(OR(AI5="",AI8=""),"",AI5+AI8)</f>
        <v/>
      </c>
      <c r="AL5" s="170" t="s">
        <v>84</v>
      </c>
      <c r="AO5" s="63"/>
      <c r="AP5" s="61" t="s">
        <v>16</v>
      </c>
      <c r="BB5" s="111"/>
      <c r="BC5" s="93"/>
      <c r="BD5" s="172" t="s">
        <v>35</v>
      </c>
      <c r="BE5" s="172"/>
      <c r="BF5" s="172"/>
      <c r="BG5" s="172"/>
      <c r="BH5" s="172"/>
      <c r="BI5" s="85"/>
      <c r="BJ5" s="113"/>
    </row>
    <row r="6" spans="1:62" ht="21.75" customHeight="1">
      <c r="A6" s="178"/>
      <c r="B6" s="145"/>
      <c r="C6" s="111"/>
      <c r="D6" s="93"/>
      <c r="E6" s="81" t="s">
        <v>84</v>
      </c>
      <c r="F6" s="81"/>
      <c r="G6" s="81"/>
      <c r="H6" s="81"/>
      <c r="I6" s="81"/>
      <c r="J6" s="85"/>
      <c r="K6" s="113"/>
      <c r="L6" s="111"/>
      <c r="M6" s="93"/>
      <c r="N6" s="81" t="s">
        <v>84</v>
      </c>
      <c r="O6" s="81"/>
      <c r="P6" s="81"/>
      <c r="Q6" s="81"/>
      <c r="R6" s="81"/>
      <c r="S6" s="85"/>
      <c r="T6" s="132"/>
      <c r="U6" s="111"/>
      <c r="V6" s="93"/>
      <c r="W6" s="81" t="s">
        <v>51</v>
      </c>
      <c r="X6" s="81"/>
      <c r="Y6" s="81"/>
      <c r="Z6" s="81"/>
      <c r="AA6" s="81"/>
      <c r="AB6" s="85"/>
      <c r="AC6" s="113"/>
      <c r="AD6" s="83"/>
      <c r="AE6" s="93"/>
      <c r="AF6" s="81" t="s">
        <v>100</v>
      </c>
      <c r="AG6" s="81"/>
      <c r="AH6" s="81"/>
      <c r="AI6" s="81"/>
      <c r="AJ6" s="81"/>
      <c r="AK6" s="85"/>
      <c r="AL6" s="87"/>
      <c r="BB6" s="131"/>
      <c r="BC6" s="129"/>
      <c r="BD6" s="41"/>
      <c r="BE6" s="7"/>
      <c r="BF6" s="8" t="s">
        <v>1</v>
      </c>
      <c r="BG6" s="7"/>
      <c r="BH6" s="9"/>
      <c r="BI6" s="130"/>
      <c r="BJ6" s="171"/>
    </row>
    <row r="7" spans="1:62" ht="21.75" customHeight="1">
      <c r="A7" s="178"/>
      <c r="B7" s="142" t="s">
        <v>43</v>
      </c>
      <c r="C7" s="111"/>
      <c r="D7" s="93"/>
      <c r="E7" s="81"/>
      <c r="F7" s="81"/>
      <c r="G7" s="81"/>
      <c r="H7" s="81"/>
      <c r="I7" s="81"/>
      <c r="J7" s="85"/>
      <c r="K7" s="113"/>
      <c r="L7" s="111"/>
      <c r="M7" s="93"/>
      <c r="N7" s="81"/>
      <c r="O7" s="81"/>
      <c r="P7" s="81"/>
      <c r="Q7" s="81"/>
      <c r="R7" s="81"/>
      <c r="S7" s="85"/>
      <c r="T7" s="132"/>
      <c r="U7" s="111"/>
      <c r="V7" s="93"/>
      <c r="W7" s="81"/>
      <c r="X7" s="81"/>
      <c r="Y7" s="81"/>
      <c r="Z7" s="81"/>
      <c r="AA7" s="81"/>
      <c r="AB7" s="85"/>
      <c r="AC7" s="113"/>
      <c r="AD7" s="83"/>
      <c r="AE7" s="93"/>
      <c r="AF7" s="81"/>
      <c r="AG7" s="81"/>
      <c r="AH7" s="81"/>
      <c r="AI7" s="81"/>
      <c r="AJ7" s="81"/>
      <c r="AK7" s="85"/>
      <c r="AL7" s="87"/>
    </row>
    <row r="8" spans="1:62" ht="21.75" customHeight="1">
      <c r="A8" s="178"/>
      <c r="B8" s="143"/>
      <c r="C8" s="115"/>
      <c r="D8" s="94"/>
      <c r="E8" s="40"/>
      <c r="F8" s="10"/>
      <c r="G8" s="11" t="s">
        <v>1</v>
      </c>
      <c r="H8" s="10"/>
      <c r="I8" s="12"/>
      <c r="J8" s="86"/>
      <c r="K8" s="116"/>
      <c r="L8" s="131"/>
      <c r="M8" s="94"/>
      <c r="N8" s="40"/>
      <c r="O8" s="10"/>
      <c r="P8" s="11" t="s">
        <v>1</v>
      </c>
      <c r="Q8" s="10"/>
      <c r="R8" s="12"/>
      <c r="S8" s="86"/>
      <c r="T8" s="135"/>
      <c r="U8" s="131"/>
      <c r="V8" s="129"/>
      <c r="W8" s="41"/>
      <c r="X8" s="7"/>
      <c r="Y8" s="8" t="s">
        <v>1</v>
      </c>
      <c r="Z8" s="7"/>
      <c r="AA8" s="9"/>
      <c r="AB8" s="130"/>
      <c r="AC8" s="171"/>
      <c r="AD8" s="84"/>
      <c r="AE8" s="94"/>
      <c r="AF8" s="40"/>
      <c r="AG8" s="10"/>
      <c r="AH8" s="11" t="s">
        <v>1</v>
      </c>
      <c r="AI8" s="10"/>
      <c r="AJ8" s="12"/>
      <c r="AK8" s="86"/>
      <c r="AL8" s="88"/>
      <c r="AO8" s="61" t="s">
        <v>18</v>
      </c>
    </row>
    <row r="9" spans="1:62" ht="21.75" customHeight="1">
      <c r="A9" s="178"/>
      <c r="B9" s="144">
        <v>0.39583333333333331</v>
      </c>
      <c r="C9" s="110" t="s">
        <v>85</v>
      </c>
      <c r="D9" s="92" t="str">
        <f>IF(OR(F9="",F12=""),"",F9+F12)</f>
        <v/>
      </c>
      <c r="E9" s="38"/>
      <c r="F9" s="1"/>
      <c r="G9" s="13" t="s">
        <v>1</v>
      </c>
      <c r="H9" s="1"/>
      <c r="I9" s="3"/>
      <c r="J9" s="95" t="str">
        <f>IF(OR(H9="",H12=""),"",H9+H12)</f>
        <v/>
      </c>
      <c r="K9" s="112" t="s">
        <v>50</v>
      </c>
      <c r="L9" s="114" t="s">
        <v>76</v>
      </c>
      <c r="M9" s="92" t="str">
        <f>IF(OR(O9="",O12=""),"",O9+O12)</f>
        <v/>
      </c>
      <c r="N9" s="38"/>
      <c r="O9" s="1"/>
      <c r="P9" s="13" t="s">
        <v>1</v>
      </c>
      <c r="Q9" s="1"/>
      <c r="R9" s="3"/>
      <c r="S9" s="95" t="str">
        <f>IF(OR(Q9="",Q12=""),"",Q9+Q12)</f>
        <v/>
      </c>
      <c r="T9" s="134" t="s">
        <v>50</v>
      </c>
      <c r="U9" s="111" t="s">
        <v>50</v>
      </c>
      <c r="V9" s="93" t="str">
        <f>IF(OR(X9="",X12=""),"",X9+X12)</f>
        <v/>
      </c>
      <c r="W9" s="39"/>
      <c r="X9" s="4"/>
      <c r="Y9" s="5" t="s">
        <v>1</v>
      </c>
      <c r="Z9" s="4"/>
      <c r="AA9" s="6"/>
      <c r="AB9" s="85" t="str">
        <f>IF(OR(Z9="",Z12=""),"",Z9+Z12)</f>
        <v/>
      </c>
      <c r="AC9" s="113" t="s">
        <v>74</v>
      </c>
      <c r="AD9" s="114" t="s">
        <v>78</v>
      </c>
      <c r="AE9" s="92" t="str">
        <f>IF(OR(AG9="",AG12=""),"",AG9+AG12)</f>
        <v/>
      </c>
      <c r="AF9" s="38"/>
      <c r="AG9" s="1"/>
      <c r="AH9" s="13" t="s">
        <v>1</v>
      </c>
      <c r="AI9" s="1"/>
      <c r="AJ9" s="3"/>
      <c r="AK9" s="95" t="str">
        <f>IF(OR(AI9="",AI12=""),"",AI9+AI12)</f>
        <v/>
      </c>
      <c r="AL9" s="103" t="s">
        <v>101</v>
      </c>
      <c r="AO9" s="64">
        <v>1</v>
      </c>
      <c r="AP9" s="64">
        <v>2</v>
      </c>
      <c r="AQ9" s="65">
        <v>3</v>
      </c>
      <c r="AR9" s="64">
        <v>4</v>
      </c>
      <c r="AS9" s="66">
        <v>5</v>
      </c>
      <c r="AT9" s="64">
        <v>6</v>
      </c>
      <c r="AU9" s="66">
        <v>7</v>
      </c>
      <c r="AV9" s="64">
        <v>8</v>
      </c>
      <c r="AW9" s="64">
        <v>9</v>
      </c>
      <c r="AX9" s="64">
        <v>10</v>
      </c>
      <c r="AY9" s="64">
        <v>11</v>
      </c>
      <c r="AZ9" s="64">
        <v>12</v>
      </c>
    </row>
    <row r="10" spans="1:62" ht="21.75" customHeight="1">
      <c r="A10" s="178"/>
      <c r="B10" s="145"/>
      <c r="C10" s="111"/>
      <c r="D10" s="93"/>
      <c r="E10" s="81" t="s">
        <v>97</v>
      </c>
      <c r="F10" s="81"/>
      <c r="G10" s="81"/>
      <c r="H10" s="81"/>
      <c r="I10" s="81"/>
      <c r="J10" s="85"/>
      <c r="K10" s="113"/>
      <c r="L10" s="83"/>
      <c r="M10" s="93"/>
      <c r="N10" s="81" t="s">
        <v>51</v>
      </c>
      <c r="O10" s="81"/>
      <c r="P10" s="81"/>
      <c r="Q10" s="81"/>
      <c r="R10" s="81"/>
      <c r="S10" s="85"/>
      <c r="T10" s="132"/>
      <c r="U10" s="111"/>
      <c r="V10" s="93"/>
      <c r="W10" s="81" t="s">
        <v>85</v>
      </c>
      <c r="X10" s="81"/>
      <c r="Y10" s="81"/>
      <c r="Z10" s="81"/>
      <c r="AA10" s="81"/>
      <c r="AB10" s="85"/>
      <c r="AC10" s="113"/>
      <c r="AD10" s="83"/>
      <c r="AE10" s="93"/>
      <c r="AF10" s="81" t="s">
        <v>85</v>
      </c>
      <c r="AG10" s="81"/>
      <c r="AH10" s="81"/>
      <c r="AI10" s="81"/>
      <c r="AJ10" s="81"/>
      <c r="AK10" s="85"/>
      <c r="AL10" s="87"/>
      <c r="AO10" s="117" t="s">
        <v>47</v>
      </c>
      <c r="AP10" s="117" t="s">
        <v>51</v>
      </c>
      <c r="AQ10" s="119" t="s">
        <v>48</v>
      </c>
      <c r="AR10" s="117" t="s">
        <v>87</v>
      </c>
      <c r="AS10" s="121" t="s">
        <v>50</v>
      </c>
      <c r="AT10" s="117" t="s">
        <v>49</v>
      </c>
      <c r="AU10" s="121" t="s">
        <v>84</v>
      </c>
      <c r="AV10" s="117" t="s">
        <v>85</v>
      </c>
      <c r="AW10" s="117" t="s">
        <v>88</v>
      </c>
      <c r="AX10" s="117"/>
      <c r="AY10" s="117"/>
      <c r="AZ10" s="117"/>
    </row>
    <row r="11" spans="1:62" ht="21.75" customHeight="1">
      <c r="A11" s="178"/>
      <c r="B11" s="142" t="s">
        <v>44</v>
      </c>
      <c r="C11" s="111"/>
      <c r="D11" s="93"/>
      <c r="E11" s="81"/>
      <c r="F11" s="81"/>
      <c r="G11" s="81"/>
      <c r="H11" s="81"/>
      <c r="I11" s="81"/>
      <c r="J11" s="85"/>
      <c r="K11" s="113"/>
      <c r="L11" s="83"/>
      <c r="M11" s="93"/>
      <c r="N11" s="81"/>
      <c r="O11" s="81"/>
      <c r="P11" s="81"/>
      <c r="Q11" s="81"/>
      <c r="R11" s="81"/>
      <c r="S11" s="85"/>
      <c r="T11" s="132"/>
      <c r="U11" s="111"/>
      <c r="V11" s="93"/>
      <c r="W11" s="81"/>
      <c r="X11" s="81"/>
      <c r="Y11" s="81"/>
      <c r="Z11" s="81"/>
      <c r="AA11" s="81"/>
      <c r="AB11" s="85"/>
      <c r="AC11" s="113"/>
      <c r="AD11" s="83"/>
      <c r="AE11" s="93"/>
      <c r="AF11" s="81"/>
      <c r="AG11" s="81"/>
      <c r="AH11" s="81"/>
      <c r="AI11" s="81"/>
      <c r="AJ11" s="81"/>
      <c r="AK11" s="85"/>
      <c r="AL11" s="87"/>
      <c r="AO11" s="117"/>
      <c r="AP11" s="117"/>
      <c r="AQ11" s="119"/>
      <c r="AR11" s="117"/>
      <c r="AS11" s="121"/>
      <c r="AT11" s="117"/>
      <c r="AU11" s="121"/>
      <c r="AV11" s="117"/>
      <c r="AW11" s="117"/>
      <c r="AX11" s="117"/>
      <c r="AY11" s="117"/>
      <c r="AZ11" s="117"/>
    </row>
    <row r="12" spans="1:62" ht="21.75" customHeight="1" thickBot="1">
      <c r="A12" s="179"/>
      <c r="B12" s="146"/>
      <c r="C12" s="123"/>
      <c r="D12" s="100"/>
      <c r="E12" s="51"/>
      <c r="F12" s="52"/>
      <c r="G12" s="53" t="s">
        <v>1</v>
      </c>
      <c r="H12" s="52"/>
      <c r="I12" s="54"/>
      <c r="J12" s="102"/>
      <c r="K12" s="127"/>
      <c r="L12" s="128"/>
      <c r="M12" s="100"/>
      <c r="N12" s="51"/>
      <c r="O12" s="52"/>
      <c r="P12" s="53" t="s">
        <v>1</v>
      </c>
      <c r="Q12" s="52"/>
      <c r="R12" s="54"/>
      <c r="S12" s="102"/>
      <c r="T12" s="133"/>
      <c r="U12" s="123"/>
      <c r="V12" s="100"/>
      <c r="W12" s="51"/>
      <c r="X12" s="52"/>
      <c r="Y12" s="53" t="s">
        <v>1</v>
      </c>
      <c r="Z12" s="52"/>
      <c r="AA12" s="54"/>
      <c r="AB12" s="102"/>
      <c r="AC12" s="127"/>
      <c r="AD12" s="128"/>
      <c r="AE12" s="100"/>
      <c r="AF12" s="51"/>
      <c r="AG12" s="52"/>
      <c r="AH12" s="53" t="s">
        <v>1</v>
      </c>
      <c r="AI12" s="52"/>
      <c r="AJ12" s="54"/>
      <c r="AK12" s="102"/>
      <c r="AL12" s="104"/>
      <c r="AO12" s="117"/>
      <c r="AP12" s="117"/>
      <c r="AQ12" s="119"/>
      <c r="AR12" s="117"/>
      <c r="AS12" s="121"/>
      <c r="AT12" s="117"/>
      <c r="AU12" s="121"/>
      <c r="AV12" s="117"/>
      <c r="AW12" s="117"/>
      <c r="AX12" s="117"/>
      <c r="AY12" s="117"/>
      <c r="AZ12" s="117"/>
    </row>
    <row r="13" spans="1:62" ht="21.75" customHeight="1" thickTop="1">
      <c r="A13" s="137" t="s">
        <v>37</v>
      </c>
      <c r="B13" s="147">
        <v>0.43402777777777773</v>
      </c>
      <c r="C13" s="111" t="s">
        <v>51</v>
      </c>
      <c r="D13" s="93" t="str">
        <f>IF(OR(F13="",F16=""),"",F13+F16)</f>
        <v/>
      </c>
      <c r="E13" s="39"/>
      <c r="F13" s="4"/>
      <c r="G13" s="5" t="s">
        <v>1</v>
      </c>
      <c r="H13" s="4"/>
      <c r="I13" s="6"/>
      <c r="J13" s="85" t="str">
        <f>IF(OR(H13="",H16=""),"",H13+H16)</f>
        <v/>
      </c>
      <c r="K13" s="113" t="s">
        <v>93</v>
      </c>
      <c r="L13" s="111" t="s">
        <v>101</v>
      </c>
      <c r="M13" s="93" t="str">
        <f>IF(OR(O13="",O16=""),"",O13+O16)</f>
        <v/>
      </c>
      <c r="N13" s="39"/>
      <c r="O13" s="4"/>
      <c r="P13" s="5" t="s">
        <v>1</v>
      </c>
      <c r="Q13" s="4"/>
      <c r="R13" s="6"/>
      <c r="S13" s="85" t="str">
        <f>IF(OR(Q13="",Q16=""),"",Q13+Q16)</f>
        <v/>
      </c>
      <c r="T13" s="132" t="s">
        <v>85</v>
      </c>
      <c r="U13" s="111" t="s">
        <v>84</v>
      </c>
      <c r="V13" s="93" t="str">
        <f>IF(OR(X13="",X16=""),"",X13+X16)</f>
        <v/>
      </c>
      <c r="W13" s="39"/>
      <c r="X13" s="4"/>
      <c r="Y13" s="5" t="s">
        <v>1</v>
      </c>
      <c r="Z13" s="4"/>
      <c r="AA13" s="6"/>
      <c r="AB13" s="85" t="str">
        <f>IF(OR(Z13="",Z16=""),"",Z13+Z16)</f>
        <v/>
      </c>
      <c r="AC13" s="113" t="s">
        <v>101</v>
      </c>
      <c r="AD13" s="83" t="s">
        <v>79</v>
      </c>
      <c r="AE13" s="93" t="str">
        <f>IF(OR(AG13="",AG16=""),"",AG13+AG16)</f>
        <v/>
      </c>
      <c r="AF13" s="39"/>
      <c r="AG13" s="4"/>
      <c r="AH13" s="5" t="s">
        <v>1</v>
      </c>
      <c r="AI13" s="4"/>
      <c r="AJ13" s="6"/>
      <c r="AK13" s="85" t="str">
        <f>IF(OR(AI13="",AI16=""),"",AI13+AI16)</f>
        <v/>
      </c>
      <c r="AL13" s="87" t="s">
        <v>51</v>
      </c>
      <c r="AO13" s="118"/>
      <c r="AP13" s="118"/>
      <c r="AQ13" s="120"/>
      <c r="AR13" s="118"/>
      <c r="AS13" s="122"/>
      <c r="AT13" s="118"/>
      <c r="AU13" s="122"/>
      <c r="AV13" s="118"/>
      <c r="AW13" s="118"/>
      <c r="AX13" s="118"/>
      <c r="AY13" s="118"/>
      <c r="AZ13" s="118"/>
    </row>
    <row r="14" spans="1:62" ht="21.75" customHeight="1">
      <c r="A14" s="137"/>
      <c r="B14" s="140"/>
      <c r="C14" s="111"/>
      <c r="D14" s="93"/>
      <c r="E14" s="81" t="s">
        <v>98</v>
      </c>
      <c r="F14" s="81"/>
      <c r="G14" s="81"/>
      <c r="H14" s="81"/>
      <c r="I14" s="81"/>
      <c r="J14" s="85"/>
      <c r="K14" s="113"/>
      <c r="L14" s="111"/>
      <c r="M14" s="93"/>
      <c r="N14" s="81" t="s">
        <v>103</v>
      </c>
      <c r="O14" s="81"/>
      <c r="P14" s="81"/>
      <c r="Q14" s="81"/>
      <c r="R14" s="81"/>
      <c r="S14" s="85"/>
      <c r="T14" s="132"/>
      <c r="U14" s="111"/>
      <c r="V14" s="93"/>
      <c r="W14" s="81" t="s">
        <v>88</v>
      </c>
      <c r="X14" s="81"/>
      <c r="Y14" s="81"/>
      <c r="Z14" s="81"/>
      <c r="AA14" s="81"/>
      <c r="AB14" s="85"/>
      <c r="AC14" s="113"/>
      <c r="AD14" s="83"/>
      <c r="AE14" s="93"/>
      <c r="AF14" s="81" t="s">
        <v>88</v>
      </c>
      <c r="AG14" s="81"/>
      <c r="AH14" s="81"/>
      <c r="AI14" s="81"/>
      <c r="AJ14" s="81"/>
      <c r="AK14" s="85"/>
      <c r="AL14" s="87"/>
    </row>
    <row r="15" spans="1:62" ht="21.75" customHeight="1">
      <c r="A15" s="137"/>
      <c r="B15" s="140" t="s">
        <v>45</v>
      </c>
      <c r="C15" s="111"/>
      <c r="D15" s="93"/>
      <c r="E15" s="81"/>
      <c r="F15" s="81"/>
      <c r="G15" s="81"/>
      <c r="H15" s="81"/>
      <c r="I15" s="81"/>
      <c r="J15" s="85"/>
      <c r="K15" s="113"/>
      <c r="L15" s="111"/>
      <c r="M15" s="93"/>
      <c r="N15" s="81"/>
      <c r="O15" s="81"/>
      <c r="P15" s="81"/>
      <c r="Q15" s="81"/>
      <c r="R15" s="81"/>
      <c r="S15" s="85"/>
      <c r="T15" s="132"/>
      <c r="U15" s="111"/>
      <c r="V15" s="93"/>
      <c r="W15" s="81"/>
      <c r="X15" s="81"/>
      <c r="Y15" s="81"/>
      <c r="Z15" s="81"/>
      <c r="AA15" s="81"/>
      <c r="AB15" s="85"/>
      <c r="AC15" s="113"/>
      <c r="AD15" s="83"/>
      <c r="AE15" s="93"/>
      <c r="AF15" s="81"/>
      <c r="AG15" s="81"/>
      <c r="AH15" s="81"/>
      <c r="AI15" s="81"/>
      <c r="AJ15" s="81"/>
      <c r="AK15" s="85"/>
      <c r="AL15" s="87"/>
    </row>
    <row r="16" spans="1:62" ht="21.75" customHeight="1">
      <c r="A16" s="138"/>
      <c r="B16" s="141"/>
      <c r="C16" s="115"/>
      <c r="D16" s="94"/>
      <c r="E16" s="40"/>
      <c r="F16" s="10"/>
      <c r="G16" s="11" t="s">
        <v>1</v>
      </c>
      <c r="H16" s="10"/>
      <c r="I16" s="12"/>
      <c r="J16" s="86"/>
      <c r="K16" s="116"/>
      <c r="L16" s="115"/>
      <c r="M16" s="94"/>
      <c r="N16" s="40"/>
      <c r="O16" s="10"/>
      <c r="P16" s="11" t="s">
        <v>1</v>
      </c>
      <c r="Q16" s="10"/>
      <c r="R16" s="12"/>
      <c r="S16" s="86"/>
      <c r="T16" s="135"/>
      <c r="U16" s="115"/>
      <c r="V16" s="94"/>
      <c r="W16" s="40"/>
      <c r="X16" s="10"/>
      <c r="Y16" s="11" t="s">
        <v>1</v>
      </c>
      <c r="Z16" s="10"/>
      <c r="AA16" s="12"/>
      <c r="AB16" s="86"/>
      <c r="AC16" s="116"/>
      <c r="AD16" s="84"/>
      <c r="AE16" s="94"/>
      <c r="AF16" s="40"/>
      <c r="AG16" s="10"/>
      <c r="AH16" s="11" t="s">
        <v>1</v>
      </c>
      <c r="AI16" s="10"/>
      <c r="AJ16" s="12"/>
      <c r="AK16" s="86"/>
      <c r="AL16" s="88"/>
      <c r="AO16" s="61" t="s">
        <v>19</v>
      </c>
    </row>
    <row r="17" spans="1:50" ht="21.75" customHeight="1">
      <c r="A17" s="136" t="s">
        <v>38</v>
      </c>
      <c r="B17" s="148">
        <v>0.47222222222222227</v>
      </c>
      <c r="C17" s="110" t="s">
        <v>84</v>
      </c>
      <c r="D17" s="92" t="str">
        <f>IF(OR(F17="",F20=""),"",F17+F20)</f>
        <v/>
      </c>
      <c r="E17" s="38"/>
      <c r="F17" s="1"/>
      <c r="G17" s="13" t="s">
        <v>1</v>
      </c>
      <c r="H17" s="1"/>
      <c r="I17" s="3"/>
      <c r="J17" s="95" t="str">
        <f>IF(OR(H17="",H20=""),"",H17+H20)</f>
        <v/>
      </c>
      <c r="K17" s="112" t="s">
        <v>100</v>
      </c>
      <c r="L17" s="114" t="s">
        <v>84</v>
      </c>
      <c r="M17" s="92" t="str">
        <f>IF(OR(O17="",O20=""),"",O17+O20)</f>
        <v/>
      </c>
      <c r="N17" s="38"/>
      <c r="O17" s="1"/>
      <c r="P17" s="13" t="s">
        <v>1</v>
      </c>
      <c r="Q17" s="1"/>
      <c r="R17" s="3"/>
      <c r="S17" s="95" t="str">
        <f>IF(OR(Q17="",Q20=""),"",Q17+Q20)</f>
        <v/>
      </c>
      <c r="T17" s="134" t="s">
        <v>51</v>
      </c>
      <c r="U17" s="110" t="s">
        <v>51</v>
      </c>
      <c r="V17" s="92" t="str">
        <f>IF(OR(X17="",X20=""),"",X17+X20)</f>
        <v/>
      </c>
      <c r="W17" s="38"/>
      <c r="X17" s="1"/>
      <c r="Y17" s="13" t="s">
        <v>1</v>
      </c>
      <c r="Z17" s="1"/>
      <c r="AA17" s="3"/>
      <c r="AB17" s="95" t="str">
        <f>IF(OR(Z17="",Z20=""),"",Z17+Z20)</f>
        <v/>
      </c>
      <c r="AC17" s="112" t="s">
        <v>85</v>
      </c>
      <c r="AD17" s="114" t="s">
        <v>100</v>
      </c>
      <c r="AE17" s="92" t="str">
        <f>IF(OR(AG17="",AG20=""),"",AG17+AG20)</f>
        <v/>
      </c>
      <c r="AF17" s="38"/>
      <c r="AG17" s="1"/>
      <c r="AH17" s="13" t="s">
        <v>1</v>
      </c>
      <c r="AI17" s="1"/>
      <c r="AJ17" s="3"/>
      <c r="AK17" s="95" t="str">
        <f>IF(OR(AI17="",AI20=""),"",AI17+AI20)</f>
        <v/>
      </c>
      <c r="AL17" s="103" t="s">
        <v>85</v>
      </c>
      <c r="AO17" s="67"/>
      <c r="AP17" s="68" t="str">
        <f>AO10</f>
        <v>ビゴール</v>
      </c>
      <c r="AQ17" s="68" t="str">
        <f>AP10</f>
        <v>中　井</v>
      </c>
      <c r="AR17" s="68" t="str">
        <f>AQ10</f>
        <v>ラソス香月</v>
      </c>
      <c r="AS17" s="68" t="str">
        <f t="shared" ref="AS17:AX17" si="0">AR10</f>
        <v>ＩＢＵＫＩ</v>
      </c>
      <c r="AT17" s="68" t="str">
        <f t="shared" si="0"/>
        <v>折　尾</v>
      </c>
      <c r="AU17" s="68" t="str">
        <f t="shared" si="0"/>
        <v>ひびき</v>
      </c>
      <c r="AV17" s="68" t="str">
        <f t="shared" si="0"/>
        <v>小倉ダック</v>
      </c>
      <c r="AW17" s="68" t="str">
        <f t="shared" si="0"/>
        <v>小倉南Ｊ</v>
      </c>
      <c r="AX17" s="68" t="str">
        <f t="shared" si="0"/>
        <v>深　町</v>
      </c>
    </row>
    <row r="18" spans="1:50" ht="21.75" customHeight="1">
      <c r="A18" s="137"/>
      <c r="B18" s="140"/>
      <c r="C18" s="111"/>
      <c r="D18" s="93"/>
      <c r="E18" s="81" t="s">
        <v>50</v>
      </c>
      <c r="F18" s="81"/>
      <c r="G18" s="81"/>
      <c r="H18" s="81"/>
      <c r="I18" s="81"/>
      <c r="J18" s="85"/>
      <c r="K18" s="113"/>
      <c r="L18" s="83"/>
      <c r="M18" s="93"/>
      <c r="N18" s="81" t="s">
        <v>50</v>
      </c>
      <c r="O18" s="81"/>
      <c r="P18" s="81"/>
      <c r="Q18" s="81"/>
      <c r="R18" s="81"/>
      <c r="S18" s="85"/>
      <c r="T18" s="132"/>
      <c r="U18" s="111"/>
      <c r="V18" s="93"/>
      <c r="W18" s="81" t="s">
        <v>48</v>
      </c>
      <c r="X18" s="81"/>
      <c r="Y18" s="81"/>
      <c r="Z18" s="81"/>
      <c r="AA18" s="81"/>
      <c r="AB18" s="85"/>
      <c r="AC18" s="113"/>
      <c r="AD18" s="83"/>
      <c r="AE18" s="93"/>
      <c r="AF18" s="81" t="s">
        <v>48</v>
      </c>
      <c r="AG18" s="81"/>
      <c r="AH18" s="81"/>
      <c r="AI18" s="81"/>
      <c r="AJ18" s="81"/>
      <c r="AK18" s="85"/>
      <c r="AL18" s="87"/>
      <c r="AO18" s="68" t="str">
        <f>AO10</f>
        <v>ビゴール</v>
      </c>
      <c r="AP18" s="69"/>
      <c r="AQ18" s="70"/>
      <c r="AR18" s="70"/>
      <c r="AS18" s="70"/>
      <c r="AT18" s="70"/>
      <c r="AU18" s="70"/>
      <c r="AV18" s="70"/>
      <c r="AW18" s="70"/>
      <c r="AX18" s="70"/>
    </row>
    <row r="19" spans="1:50" ht="21.75" customHeight="1">
      <c r="A19" s="137"/>
      <c r="B19" s="140" t="s">
        <v>45</v>
      </c>
      <c r="C19" s="111"/>
      <c r="D19" s="93"/>
      <c r="E19" s="81"/>
      <c r="F19" s="81"/>
      <c r="G19" s="81"/>
      <c r="H19" s="81"/>
      <c r="I19" s="81"/>
      <c r="J19" s="85"/>
      <c r="K19" s="113"/>
      <c r="L19" s="83"/>
      <c r="M19" s="93"/>
      <c r="N19" s="81"/>
      <c r="O19" s="81"/>
      <c r="P19" s="81"/>
      <c r="Q19" s="81"/>
      <c r="R19" s="81"/>
      <c r="S19" s="85"/>
      <c r="T19" s="132"/>
      <c r="U19" s="111"/>
      <c r="V19" s="93"/>
      <c r="W19" s="81"/>
      <c r="X19" s="81"/>
      <c r="Y19" s="81"/>
      <c r="Z19" s="81"/>
      <c r="AA19" s="81"/>
      <c r="AB19" s="85"/>
      <c r="AC19" s="113"/>
      <c r="AD19" s="83"/>
      <c r="AE19" s="93"/>
      <c r="AF19" s="81"/>
      <c r="AG19" s="81"/>
      <c r="AH19" s="81"/>
      <c r="AI19" s="81"/>
      <c r="AJ19" s="81"/>
      <c r="AK19" s="85"/>
      <c r="AL19" s="87"/>
      <c r="AO19" s="68" t="str">
        <f>AP10</f>
        <v>中　井</v>
      </c>
      <c r="AP19" s="67" t="str">
        <f>IF(OR(AQ18=""),"",AQ18)</f>
        <v/>
      </c>
      <c r="AQ19" s="69"/>
      <c r="AR19" s="70"/>
      <c r="AS19" s="70"/>
      <c r="AT19" s="70"/>
      <c r="AU19" s="70"/>
      <c r="AV19" s="70"/>
      <c r="AW19" s="70"/>
      <c r="AX19" s="70"/>
    </row>
    <row r="20" spans="1:50" ht="21.75" customHeight="1">
      <c r="A20" s="138"/>
      <c r="B20" s="141"/>
      <c r="C20" s="115"/>
      <c r="D20" s="94"/>
      <c r="E20" s="40"/>
      <c r="F20" s="10"/>
      <c r="G20" s="11" t="s">
        <v>1</v>
      </c>
      <c r="H20" s="10"/>
      <c r="I20" s="12"/>
      <c r="J20" s="86"/>
      <c r="K20" s="116"/>
      <c r="L20" s="84"/>
      <c r="M20" s="94"/>
      <c r="N20" s="40"/>
      <c r="O20" s="10"/>
      <c r="P20" s="11" t="s">
        <v>1</v>
      </c>
      <c r="Q20" s="10"/>
      <c r="R20" s="12"/>
      <c r="S20" s="86"/>
      <c r="T20" s="135"/>
      <c r="U20" s="115"/>
      <c r="V20" s="94"/>
      <c r="W20" s="40"/>
      <c r="X20" s="10"/>
      <c r="Y20" s="11" t="s">
        <v>1</v>
      </c>
      <c r="Z20" s="10"/>
      <c r="AA20" s="12"/>
      <c r="AB20" s="86"/>
      <c r="AC20" s="116"/>
      <c r="AD20" s="84"/>
      <c r="AE20" s="94"/>
      <c r="AF20" s="40"/>
      <c r="AG20" s="10"/>
      <c r="AH20" s="11" t="s">
        <v>1</v>
      </c>
      <c r="AI20" s="10"/>
      <c r="AJ20" s="12"/>
      <c r="AK20" s="86"/>
      <c r="AL20" s="88"/>
      <c r="AO20" s="68" t="str">
        <f>AQ10</f>
        <v>ラソス香月</v>
      </c>
      <c r="AP20" s="67" t="str">
        <f>IF(OR(AR18=""),"",AR18)</f>
        <v/>
      </c>
      <c r="AQ20" s="67" t="str">
        <f>IF(OR(AR19=""),"",AR19)</f>
        <v/>
      </c>
      <c r="AR20" s="69"/>
      <c r="AS20" s="70"/>
      <c r="AT20" s="70"/>
      <c r="AU20" s="70"/>
      <c r="AV20" s="70"/>
      <c r="AW20" s="70"/>
      <c r="AX20" s="70"/>
    </row>
    <row r="21" spans="1:50" ht="21.75" customHeight="1">
      <c r="A21" s="136" t="s">
        <v>39</v>
      </c>
      <c r="B21" s="148">
        <v>0.51041666666666663</v>
      </c>
      <c r="C21" s="110" t="s">
        <v>94</v>
      </c>
      <c r="D21" s="92" t="str">
        <f>IF(OR(F21="",F24=""),"",F21+F24)</f>
        <v/>
      </c>
      <c r="E21" s="38"/>
      <c r="F21" s="1"/>
      <c r="G21" s="13" t="s">
        <v>1</v>
      </c>
      <c r="H21" s="1"/>
      <c r="I21" s="3"/>
      <c r="J21" s="95" t="str">
        <f>IF(OR(H21="",H24=""),"",H21+H24)</f>
        <v/>
      </c>
      <c r="K21" s="112" t="s">
        <v>88</v>
      </c>
      <c r="L21" s="114" t="s">
        <v>88</v>
      </c>
      <c r="M21" s="92" t="str">
        <f>IF(OR(O21="",O24=""),"",O21+O24)</f>
        <v/>
      </c>
      <c r="N21" s="38"/>
      <c r="O21" s="1"/>
      <c r="P21" s="13" t="s">
        <v>1</v>
      </c>
      <c r="Q21" s="1"/>
      <c r="R21" s="3"/>
      <c r="S21" s="95" t="str">
        <f>IF(OR(Q21="",Q24=""),"",Q21+Q24)</f>
        <v/>
      </c>
      <c r="T21" s="134" t="s">
        <v>100</v>
      </c>
      <c r="U21" s="110" t="s">
        <v>88</v>
      </c>
      <c r="V21" s="92" t="str">
        <f>IF(OR(X21="",X24=""),"",X21+X24)</f>
        <v/>
      </c>
      <c r="W21" s="38"/>
      <c r="X21" s="1"/>
      <c r="Y21" s="13" t="s">
        <v>1</v>
      </c>
      <c r="Z21" s="1"/>
      <c r="AA21" s="3"/>
      <c r="AB21" s="95" t="str">
        <f>IF(OR(Z21="",Z24=""),"",Z21+Z24)</f>
        <v/>
      </c>
      <c r="AC21" s="112" t="s">
        <v>78</v>
      </c>
      <c r="AD21" s="114" t="s">
        <v>84</v>
      </c>
      <c r="AE21" s="92" t="str">
        <f>IF(OR(AG21="",AG24=""),"",AG21+AG24)</f>
        <v/>
      </c>
      <c r="AF21" s="38"/>
      <c r="AG21" s="1"/>
      <c r="AH21" s="13" t="s">
        <v>1</v>
      </c>
      <c r="AI21" s="1"/>
      <c r="AJ21" s="3"/>
      <c r="AK21" s="95" t="str">
        <f>IF(OR(AI21="",AI24=""),"",AI21+AI24)</f>
        <v/>
      </c>
      <c r="AL21" s="103" t="s">
        <v>88</v>
      </c>
      <c r="AO21" s="68" t="str">
        <f>AR10</f>
        <v>ＩＢＵＫＩ</v>
      </c>
      <c r="AP21" s="67" t="str">
        <f>IF(OR(AS18=""),"",AS18)</f>
        <v/>
      </c>
      <c r="AQ21" s="67" t="str">
        <f>IF(OR(AS19=""),"",AS19)</f>
        <v/>
      </c>
      <c r="AR21" s="67" t="str">
        <f>IF(OR(AS20=""),"",AS20)</f>
        <v/>
      </c>
      <c r="AS21" s="69"/>
      <c r="AT21" s="70"/>
      <c r="AU21" s="70"/>
      <c r="AV21" s="70"/>
      <c r="AW21" s="70"/>
      <c r="AX21" s="70"/>
    </row>
    <row r="22" spans="1:50" ht="21.75" customHeight="1">
      <c r="A22" s="137"/>
      <c r="B22" s="140"/>
      <c r="C22" s="111"/>
      <c r="D22" s="93"/>
      <c r="E22" s="81" t="s">
        <v>51</v>
      </c>
      <c r="F22" s="81"/>
      <c r="G22" s="81"/>
      <c r="H22" s="81"/>
      <c r="I22" s="81"/>
      <c r="J22" s="85"/>
      <c r="K22" s="113"/>
      <c r="L22" s="83"/>
      <c r="M22" s="93"/>
      <c r="N22" s="81" t="s">
        <v>101</v>
      </c>
      <c r="O22" s="81"/>
      <c r="P22" s="81"/>
      <c r="Q22" s="81"/>
      <c r="R22" s="81"/>
      <c r="S22" s="85"/>
      <c r="T22" s="132"/>
      <c r="U22" s="111"/>
      <c r="V22" s="93"/>
      <c r="W22" s="81" t="s">
        <v>84</v>
      </c>
      <c r="X22" s="81"/>
      <c r="Y22" s="81"/>
      <c r="Z22" s="81"/>
      <c r="AA22" s="81"/>
      <c r="AB22" s="85"/>
      <c r="AC22" s="113"/>
      <c r="AD22" s="83"/>
      <c r="AE22" s="93"/>
      <c r="AF22" s="81" t="s">
        <v>51</v>
      </c>
      <c r="AG22" s="81"/>
      <c r="AH22" s="81"/>
      <c r="AI22" s="81"/>
      <c r="AJ22" s="81"/>
      <c r="AK22" s="85"/>
      <c r="AL22" s="87"/>
      <c r="AO22" s="68" t="str">
        <f>AS10</f>
        <v>折　尾</v>
      </c>
      <c r="AP22" s="67" t="str">
        <f>IF(OR(AT18=""),"",AT18)</f>
        <v/>
      </c>
      <c r="AQ22" s="67" t="str">
        <f>IF(OR(AT19=""),"",AT19)</f>
        <v/>
      </c>
      <c r="AR22" s="67" t="str">
        <f>IF(OR(AT20=""),"",AT20)</f>
        <v/>
      </c>
      <c r="AS22" s="67" t="str">
        <f>IF(OR(AT21=""),"",AT21)</f>
        <v/>
      </c>
      <c r="AT22" s="69"/>
      <c r="AU22" s="70"/>
      <c r="AV22" s="70"/>
      <c r="AW22" s="70"/>
      <c r="AX22" s="70"/>
    </row>
    <row r="23" spans="1:50" ht="21.75" customHeight="1">
      <c r="A23" s="137"/>
      <c r="B23" s="140" t="s">
        <v>45</v>
      </c>
      <c r="C23" s="111"/>
      <c r="D23" s="93"/>
      <c r="E23" s="81"/>
      <c r="F23" s="81"/>
      <c r="G23" s="81"/>
      <c r="H23" s="81"/>
      <c r="I23" s="81"/>
      <c r="J23" s="85"/>
      <c r="K23" s="113"/>
      <c r="L23" s="83"/>
      <c r="M23" s="93"/>
      <c r="N23" s="81"/>
      <c r="O23" s="81"/>
      <c r="P23" s="81"/>
      <c r="Q23" s="81"/>
      <c r="R23" s="81"/>
      <c r="S23" s="85"/>
      <c r="T23" s="132"/>
      <c r="U23" s="111"/>
      <c r="V23" s="93"/>
      <c r="W23" s="81"/>
      <c r="X23" s="81"/>
      <c r="Y23" s="81"/>
      <c r="Z23" s="81"/>
      <c r="AA23" s="81"/>
      <c r="AB23" s="85"/>
      <c r="AC23" s="113"/>
      <c r="AD23" s="83"/>
      <c r="AE23" s="93"/>
      <c r="AF23" s="81"/>
      <c r="AG23" s="81"/>
      <c r="AH23" s="81"/>
      <c r="AI23" s="81"/>
      <c r="AJ23" s="81"/>
      <c r="AK23" s="85"/>
      <c r="AL23" s="87"/>
      <c r="AO23" s="68" t="str">
        <f>AT10</f>
        <v>ひびき</v>
      </c>
      <c r="AP23" s="67" t="str">
        <f>IF(OR(AU18=""),"",AU18)</f>
        <v/>
      </c>
      <c r="AQ23" s="67" t="str">
        <f>IF(OR(AU19=""),"",AU19)</f>
        <v/>
      </c>
      <c r="AR23" s="67" t="str">
        <f>IF(OR(AU20=""),"",AU20)</f>
        <v/>
      </c>
      <c r="AS23" s="67" t="str">
        <f>IF(OR(AU21=""),"",AU21)</f>
        <v/>
      </c>
      <c r="AT23" s="67" t="str">
        <f>IF(OR(AU22=""),"",AU22)</f>
        <v/>
      </c>
      <c r="AU23" s="69"/>
      <c r="AV23" s="70"/>
      <c r="AW23" s="70"/>
      <c r="AX23" s="70"/>
    </row>
    <row r="24" spans="1:50" ht="21.75" customHeight="1">
      <c r="A24" s="138"/>
      <c r="B24" s="141"/>
      <c r="C24" s="115"/>
      <c r="D24" s="94"/>
      <c r="E24" s="40"/>
      <c r="F24" s="10"/>
      <c r="G24" s="11" t="s">
        <v>1</v>
      </c>
      <c r="H24" s="10"/>
      <c r="I24" s="12"/>
      <c r="J24" s="86"/>
      <c r="K24" s="116"/>
      <c r="L24" s="84"/>
      <c r="M24" s="94"/>
      <c r="N24" s="40"/>
      <c r="O24" s="10"/>
      <c r="P24" s="11" t="s">
        <v>1</v>
      </c>
      <c r="Q24" s="10"/>
      <c r="R24" s="12"/>
      <c r="S24" s="86"/>
      <c r="T24" s="135"/>
      <c r="U24" s="115"/>
      <c r="V24" s="94"/>
      <c r="W24" s="40"/>
      <c r="X24" s="10"/>
      <c r="Y24" s="11" t="s">
        <v>1</v>
      </c>
      <c r="Z24" s="10"/>
      <c r="AA24" s="12"/>
      <c r="AB24" s="86"/>
      <c r="AC24" s="116"/>
      <c r="AD24" s="84"/>
      <c r="AE24" s="94"/>
      <c r="AF24" s="40"/>
      <c r="AG24" s="10"/>
      <c r="AH24" s="11" t="s">
        <v>1</v>
      </c>
      <c r="AI24" s="10"/>
      <c r="AJ24" s="12"/>
      <c r="AK24" s="86"/>
      <c r="AL24" s="88"/>
      <c r="AO24" s="68" t="str">
        <f>AU10</f>
        <v>小倉ダック</v>
      </c>
      <c r="AP24" s="67" t="str">
        <f>IF(OR(AV18=""),"",AV18)</f>
        <v/>
      </c>
      <c r="AQ24" s="67" t="str">
        <f>IF(OR(AV19=""),"",AV19)</f>
        <v/>
      </c>
      <c r="AR24" s="67" t="str">
        <f>IF(OR(AV20=""),"",AV20)</f>
        <v/>
      </c>
      <c r="AS24" s="67" t="str">
        <f>IF(OR(AV21=""),"",AV21)</f>
        <v/>
      </c>
      <c r="AT24" s="67" t="str">
        <f>IF(OR(AV22=""),"",AV22)</f>
        <v/>
      </c>
      <c r="AU24" s="67" t="str">
        <f>IF(OR(AV23=""),"",AV23)</f>
        <v/>
      </c>
      <c r="AV24" s="69"/>
      <c r="AW24" s="70"/>
      <c r="AX24" s="70"/>
    </row>
    <row r="25" spans="1:50" ht="21.75" customHeight="1">
      <c r="A25" s="136" t="s">
        <v>40</v>
      </c>
      <c r="B25" s="148">
        <v>0.54861111111111105</v>
      </c>
      <c r="C25" s="110" t="s">
        <v>74</v>
      </c>
      <c r="D25" s="92" t="str">
        <f>IF(OR(F25="",F28=""),"",F25+F28)</f>
        <v/>
      </c>
      <c r="E25" s="38"/>
      <c r="F25" s="1"/>
      <c r="G25" s="13" t="s">
        <v>1</v>
      </c>
      <c r="H25" s="1"/>
      <c r="I25" s="3"/>
      <c r="J25" s="95" t="str">
        <f>IF(OR(H25="",H28=""),"",H25+H28)</f>
        <v/>
      </c>
      <c r="K25" s="112" t="s">
        <v>85</v>
      </c>
      <c r="L25" s="114" t="s">
        <v>74</v>
      </c>
      <c r="M25" s="92" t="str">
        <f>IF(OR(O25="",O28=""),"",O25+O28)</f>
        <v/>
      </c>
      <c r="N25" s="38"/>
      <c r="O25" s="1"/>
      <c r="P25" s="13" t="s">
        <v>1</v>
      </c>
      <c r="Q25" s="1"/>
      <c r="R25" s="3"/>
      <c r="S25" s="95" t="str">
        <f>IF(OR(Q25="",Q28=""),"",Q25+Q28)</f>
        <v/>
      </c>
      <c r="T25" s="134" t="s">
        <v>76</v>
      </c>
      <c r="U25" s="110" t="s">
        <v>100</v>
      </c>
      <c r="V25" s="92" t="str">
        <f>IF(OR(X25="",X28=""),"",X25+X28)</f>
        <v/>
      </c>
      <c r="W25" s="38"/>
      <c r="X25" s="1"/>
      <c r="Y25" s="13" t="s">
        <v>1</v>
      </c>
      <c r="Z25" s="1"/>
      <c r="AA25" s="3"/>
      <c r="AB25" s="95" t="str">
        <f>IF(OR(Z25="",Z28=""),"",Z25+Z28)</f>
        <v/>
      </c>
      <c r="AC25" s="112" t="s">
        <v>50</v>
      </c>
      <c r="AD25" s="114" t="s">
        <v>101</v>
      </c>
      <c r="AE25" s="92" t="str">
        <f>IF(OR(AG25="",AG28=""),"",AG25+AG28)</f>
        <v/>
      </c>
      <c r="AF25" s="38"/>
      <c r="AG25" s="1"/>
      <c r="AH25" s="13" t="s">
        <v>1</v>
      </c>
      <c r="AI25" s="1"/>
      <c r="AJ25" s="3"/>
      <c r="AK25" s="95" t="str">
        <f>IF(OR(AI25="",AI28=""),"",AI25+AI28)</f>
        <v/>
      </c>
      <c r="AL25" s="103" t="s">
        <v>74</v>
      </c>
      <c r="AO25" s="68" t="str">
        <f>AV10</f>
        <v>小倉南Ｊ</v>
      </c>
      <c r="AP25" s="67" t="str">
        <f>IF(OR(AW18=""),"",AW18)</f>
        <v/>
      </c>
      <c r="AQ25" s="67" t="str">
        <f>IF(OR(AW19=""),"",AW19)</f>
        <v/>
      </c>
      <c r="AR25" s="67" t="str">
        <f>IF(OR(AW20=""),"",AW20)</f>
        <v/>
      </c>
      <c r="AS25" s="67" t="str">
        <f>IF(OR(AW21=""),"",AW21)</f>
        <v/>
      </c>
      <c r="AT25" s="67" t="str">
        <f>IF(OR(AW22=""),"",AW22)</f>
        <v/>
      </c>
      <c r="AU25" s="67" t="str">
        <f>IF(OR(AW23=""),"",AW23)</f>
        <v/>
      </c>
      <c r="AV25" s="67" t="str">
        <f>IF(OR(AW24=""),"",AW24)</f>
        <v/>
      </c>
      <c r="AW25" s="69"/>
      <c r="AX25" s="70"/>
    </row>
    <row r="26" spans="1:50" ht="21.75" customHeight="1">
      <c r="A26" s="137"/>
      <c r="B26" s="140"/>
      <c r="C26" s="111"/>
      <c r="D26" s="93"/>
      <c r="E26" s="81" t="s">
        <v>93</v>
      </c>
      <c r="F26" s="81"/>
      <c r="G26" s="81"/>
      <c r="H26" s="81"/>
      <c r="I26" s="81"/>
      <c r="J26" s="85"/>
      <c r="K26" s="113"/>
      <c r="L26" s="83"/>
      <c r="M26" s="93"/>
      <c r="N26" s="81" t="s">
        <v>85</v>
      </c>
      <c r="O26" s="81"/>
      <c r="P26" s="81"/>
      <c r="Q26" s="81"/>
      <c r="R26" s="81"/>
      <c r="S26" s="85"/>
      <c r="T26" s="132"/>
      <c r="U26" s="111"/>
      <c r="V26" s="93"/>
      <c r="W26" s="81" t="s">
        <v>101</v>
      </c>
      <c r="X26" s="81"/>
      <c r="Y26" s="81"/>
      <c r="Z26" s="81"/>
      <c r="AA26" s="81"/>
      <c r="AB26" s="85"/>
      <c r="AC26" s="113"/>
      <c r="AD26" s="83"/>
      <c r="AE26" s="93"/>
      <c r="AF26" s="81" t="s">
        <v>50</v>
      </c>
      <c r="AG26" s="81"/>
      <c r="AH26" s="81"/>
      <c r="AI26" s="81"/>
      <c r="AJ26" s="81"/>
      <c r="AK26" s="85"/>
      <c r="AL26" s="87"/>
      <c r="AO26" s="68" t="str">
        <f>AX17</f>
        <v>深　町</v>
      </c>
      <c r="AP26" s="67" t="str">
        <f>IF(OR(AX18=""),"",AX18)</f>
        <v/>
      </c>
      <c r="AQ26" s="67" t="str">
        <f>IF(OR(AX19=""),"",AX19)</f>
        <v/>
      </c>
      <c r="AR26" s="67" t="str">
        <f>IF(OR(AW21=""),"",AW21)</f>
        <v/>
      </c>
      <c r="AS26" s="67" t="str">
        <f>IF(OR(AX21=""),"",AX21)</f>
        <v/>
      </c>
      <c r="AT26" s="67" t="str">
        <f>IF(OR(AX22=""),"",AX22)</f>
        <v/>
      </c>
      <c r="AU26" s="67" t="str">
        <f>IF(OR(AX23=""),"",AX23)</f>
        <v/>
      </c>
      <c r="AV26" s="67" t="str">
        <f>IF(OR(AX24=""),"",AX24)</f>
        <v/>
      </c>
      <c r="AW26" s="67" t="str">
        <f>IF(OR(AX25=""),"",AX25)</f>
        <v/>
      </c>
      <c r="AX26" s="69"/>
    </row>
    <row r="27" spans="1:50" ht="21.75" customHeight="1">
      <c r="A27" s="137"/>
      <c r="B27" s="140" t="s">
        <v>45</v>
      </c>
      <c r="C27" s="111"/>
      <c r="D27" s="93"/>
      <c r="E27" s="81"/>
      <c r="F27" s="81"/>
      <c r="G27" s="81"/>
      <c r="H27" s="81"/>
      <c r="I27" s="81"/>
      <c r="J27" s="85"/>
      <c r="K27" s="113"/>
      <c r="L27" s="83"/>
      <c r="M27" s="93"/>
      <c r="N27" s="81"/>
      <c r="O27" s="81"/>
      <c r="P27" s="81"/>
      <c r="Q27" s="81"/>
      <c r="R27" s="81"/>
      <c r="S27" s="85"/>
      <c r="T27" s="132"/>
      <c r="U27" s="111"/>
      <c r="V27" s="93"/>
      <c r="W27" s="81"/>
      <c r="X27" s="81"/>
      <c r="Y27" s="81"/>
      <c r="Z27" s="81"/>
      <c r="AA27" s="81"/>
      <c r="AB27" s="85"/>
      <c r="AC27" s="113"/>
      <c r="AD27" s="83"/>
      <c r="AE27" s="93"/>
      <c r="AF27" s="81"/>
      <c r="AG27" s="81"/>
      <c r="AH27" s="81"/>
      <c r="AI27" s="81"/>
      <c r="AJ27" s="81"/>
      <c r="AK27" s="85"/>
      <c r="AL27" s="87"/>
    </row>
    <row r="28" spans="1:50" ht="21.75" customHeight="1">
      <c r="A28" s="138"/>
      <c r="B28" s="141"/>
      <c r="C28" s="115"/>
      <c r="D28" s="94"/>
      <c r="E28" s="40"/>
      <c r="F28" s="10"/>
      <c r="G28" s="11" t="s">
        <v>1</v>
      </c>
      <c r="H28" s="10"/>
      <c r="I28" s="12"/>
      <c r="J28" s="86"/>
      <c r="K28" s="116"/>
      <c r="L28" s="84"/>
      <c r="M28" s="94"/>
      <c r="N28" s="40"/>
      <c r="O28" s="10"/>
      <c r="P28" s="11" t="s">
        <v>1</v>
      </c>
      <c r="Q28" s="10"/>
      <c r="R28" s="12"/>
      <c r="S28" s="86"/>
      <c r="T28" s="135"/>
      <c r="U28" s="115"/>
      <c r="V28" s="94"/>
      <c r="W28" s="40"/>
      <c r="X28" s="10"/>
      <c r="Y28" s="11" t="s">
        <v>1</v>
      </c>
      <c r="Z28" s="10"/>
      <c r="AA28" s="12"/>
      <c r="AB28" s="86"/>
      <c r="AC28" s="116"/>
      <c r="AD28" s="84"/>
      <c r="AE28" s="94"/>
      <c r="AF28" s="40"/>
      <c r="AG28" s="10"/>
      <c r="AH28" s="11" t="s">
        <v>1</v>
      </c>
      <c r="AI28" s="10"/>
      <c r="AJ28" s="12"/>
      <c r="AK28" s="86"/>
      <c r="AL28" s="88"/>
    </row>
    <row r="29" spans="1:50" ht="21.75" customHeight="1">
      <c r="A29" s="136" t="s">
        <v>41</v>
      </c>
      <c r="B29" s="148">
        <v>0.58680555555555558</v>
      </c>
      <c r="C29" s="110" t="s">
        <v>50</v>
      </c>
      <c r="D29" s="92" t="str">
        <f>IF(OR(F29="",F32=""),"",F29+F32)</f>
        <v/>
      </c>
      <c r="E29" s="38"/>
      <c r="F29" s="1"/>
      <c r="G29" s="2" t="s">
        <v>1</v>
      </c>
      <c r="H29" s="1"/>
      <c r="I29" s="3"/>
      <c r="J29" s="95" t="str">
        <f>IF(OR(H29="",H32=""),"",H29+H32)</f>
        <v/>
      </c>
      <c r="K29" s="112" t="s">
        <v>51</v>
      </c>
      <c r="L29" s="114" t="s">
        <v>50</v>
      </c>
      <c r="M29" s="92" t="str">
        <f>IF(OR(O29="",O32=""),"",O29+O32)</f>
        <v/>
      </c>
      <c r="N29" s="38"/>
      <c r="O29" s="1"/>
      <c r="P29" s="2" t="s">
        <v>1</v>
      </c>
      <c r="Q29" s="1"/>
      <c r="R29" s="3"/>
      <c r="S29" s="95" t="str">
        <f>IF(OR(Q29="",Q32=""),"",Q29+Q32)</f>
        <v/>
      </c>
      <c r="T29" s="134" t="s">
        <v>101</v>
      </c>
      <c r="U29" s="110" t="s">
        <v>74</v>
      </c>
      <c r="V29" s="92" t="str">
        <f>IF(OR(X29="",X32=""),"",X29+X32)</f>
        <v/>
      </c>
      <c r="W29" s="38"/>
      <c r="X29" s="1"/>
      <c r="Y29" s="13" t="s">
        <v>1</v>
      </c>
      <c r="Z29" s="1"/>
      <c r="AA29" s="3"/>
      <c r="AB29" s="95" t="str">
        <f>IF(OR(Z29="",Z32=""),"",Z29+Z32)</f>
        <v/>
      </c>
      <c r="AC29" s="112" t="s">
        <v>84</v>
      </c>
      <c r="AD29" s="114" t="s">
        <v>85</v>
      </c>
      <c r="AE29" s="92" t="str">
        <f>IF(OR(AG29="",AG32=""),"",AG29+AG32)</f>
        <v/>
      </c>
      <c r="AF29" s="38"/>
      <c r="AG29" s="1"/>
      <c r="AH29" s="2" t="s">
        <v>1</v>
      </c>
      <c r="AI29" s="1"/>
      <c r="AJ29" s="3"/>
      <c r="AK29" s="95" t="str">
        <f>IF(OR(AI29="",AI32=""),"",AI29+AI32)</f>
        <v/>
      </c>
      <c r="AL29" s="103" t="s">
        <v>78</v>
      </c>
    </row>
    <row r="30" spans="1:50" ht="21.75" customHeight="1">
      <c r="A30" s="137"/>
      <c r="B30" s="140"/>
      <c r="C30" s="111"/>
      <c r="D30" s="93"/>
      <c r="E30" s="81" t="s">
        <v>88</v>
      </c>
      <c r="F30" s="81"/>
      <c r="G30" s="81"/>
      <c r="H30" s="81"/>
      <c r="I30" s="81"/>
      <c r="J30" s="85"/>
      <c r="K30" s="113"/>
      <c r="L30" s="83"/>
      <c r="M30" s="93"/>
      <c r="N30" s="81" t="s">
        <v>100</v>
      </c>
      <c r="O30" s="81"/>
      <c r="P30" s="81"/>
      <c r="Q30" s="81"/>
      <c r="R30" s="81"/>
      <c r="S30" s="85"/>
      <c r="T30" s="132"/>
      <c r="U30" s="111"/>
      <c r="V30" s="93"/>
      <c r="W30" s="81" t="s">
        <v>80</v>
      </c>
      <c r="X30" s="81"/>
      <c r="Y30" s="81"/>
      <c r="Z30" s="81"/>
      <c r="AA30" s="81"/>
      <c r="AB30" s="85"/>
      <c r="AC30" s="113"/>
      <c r="AD30" s="83"/>
      <c r="AE30" s="93"/>
      <c r="AF30" s="81" t="s">
        <v>84</v>
      </c>
      <c r="AG30" s="81"/>
      <c r="AH30" s="81"/>
      <c r="AI30" s="81"/>
      <c r="AJ30" s="81"/>
      <c r="AK30" s="85"/>
      <c r="AL30" s="87"/>
    </row>
    <row r="31" spans="1:50" ht="21.75" customHeight="1">
      <c r="A31" s="137"/>
      <c r="B31" s="140" t="s">
        <v>45</v>
      </c>
      <c r="C31" s="111"/>
      <c r="D31" s="93"/>
      <c r="E31" s="81"/>
      <c r="F31" s="81"/>
      <c r="G31" s="81"/>
      <c r="H31" s="81"/>
      <c r="I31" s="81"/>
      <c r="J31" s="85"/>
      <c r="K31" s="113"/>
      <c r="L31" s="83"/>
      <c r="M31" s="93"/>
      <c r="N31" s="81"/>
      <c r="O31" s="81"/>
      <c r="P31" s="81"/>
      <c r="Q31" s="81"/>
      <c r="R31" s="81"/>
      <c r="S31" s="85"/>
      <c r="T31" s="132"/>
      <c r="U31" s="111"/>
      <c r="V31" s="93"/>
      <c r="W31" s="81"/>
      <c r="X31" s="81"/>
      <c r="Y31" s="81"/>
      <c r="Z31" s="81"/>
      <c r="AA31" s="81"/>
      <c r="AB31" s="85"/>
      <c r="AC31" s="113"/>
      <c r="AD31" s="83"/>
      <c r="AE31" s="93"/>
      <c r="AF31" s="81"/>
      <c r="AG31" s="81"/>
      <c r="AH31" s="81"/>
      <c r="AI31" s="81"/>
      <c r="AJ31" s="81"/>
      <c r="AK31" s="85"/>
      <c r="AL31" s="87"/>
    </row>
    <row r="32" spans="1:50" ht="21.75" customHeight="1" thickBot="1">
      <c r="A32" s="137"/>
      <c r="B32" s="175"/>
      <c r="C32" s="111"/>
      <c r="D32" s="93"/>
      <c r="E32" s="39"/>
      <c r="F32" s="4"/>
      <c r="G32" s="15" t="s">
        <v>1</v>
      </c>
      <c r="H32" s="4"/>
      <c r="I32" s="6"/>
      <c r="J32" s="85"/>
      <c r="K32" s="113"/>
      <c r="L32" s="83"/>
      <c r="M32" s="93"/>
      <c r="N32" s="39"/>
      <c r="O32" s="4"/>
      <c r="P32" s="15" t="s">
        <v>1</v>
      </c>
      <c r="Q32" s="4"/>
      <c r="R32" s="6"/>
      <c r="S32" s="85"/>
      <c r="T32" s="132"/>
      <c r="U32" s="111"/>
      <c r="V32" s="93"/>
      <c r="W32" s="39"/>
      <c r="X32" s="4"/>
      <c r="Y32" s="5" t="s">
        <v>1</v>
      </c>
      <c r="Z32" s="4"/>
      <c r="AA32" s="6"/>
      <c r="AB32" s="85"/>
      <c r="AC32" s="113"/>
      <c r="AD32" s="83"/>
      <c r="AE32" s="93"/>
      <c r="AF32" s="39"/>
      <c r="AG32" s="4"/>
      <c r="AH32" s="15" t="s">
        <v>1</v>
      </c>
      <c r="AI32" s="4"/>
      <c r="AJ32" s="6"/>
      <c r="AK32" s="85"/>
      <c r="AL32" s="87"/>
    </row>
    <row r="33" spans="1:49" ht="21.75" customHeight="1" thickTop="1">
      <c r="A33" s="177" t="s">
        <v>42</v>
      </c>
      <c r="B33" s="176">
        <v>0.625</v>
      </c>
      <c r="C33" s="124" t="s">
        <v>75</v>
      </c>
      <c r="D33" s="101" t="str">
        <f>IF(OR(F33="",F36=""),"",F33+F36)</f>
        <v/>
      </c>
      <c r="E33" s="46"/>
      <c r="F33" s="47"/>
      <c r="G33" s="48" t="s">
        <v>1</v>
      </c>
      <c r="H33" s="47"/>
      <c r="I33" s="49"/>
      <c r="J33" s="125" t="str">
        <f>IF(OR(H33="",H36=""),"",H33+H36)</f>
        <v/>
      </c>
      <c r="K33" s="126" t="s">
        <v>84</v>
      </c>
      <c r="L33" s="82" t="s">
        <v>102</v>
      </c>
      <c r="M33" s="101" t="str">
        <f>IF(OR(O33="",O36=""),"",O33+O36)</f>
        <v/>
      </c>
      <c r="N33" s="46"/>
      <c r="O33" s="47"/>
      <c r="P33" s="48" t="s">
        <v>1</v>
      </c>
      <c r="Q33" s="47"/>
      <c r="R33" s="49"/>
      <c r="S33" s="125" t="str">
        <f>IF(OR(Q33="",Q36=""),"",Q33+Q36)</f>
        <v/>
      </c>
      <c r="T33" s="139" t="s">
        <v>84</v>
      </c>
      <c r="U33" s="124" t="s">
        <v>101</v>
      </c>
      <c r="V33" s="101" t="str">
        <f>IF(OR(X33="",X36=""),"",X33+X36)</f>
        <v/>
      </c>
      <c r="W33" s="46"/>
      <c r="X33" s="47"/>
      <c r="Y33" s="48" t="s">
        <v>1</v>
      </c>
      <c r="Z33" s="47"/>
      <c r="AA33" s="49"/>
      <c r="AB33" s="125" t="str">
        <f>IF(OR(Z33="",Z36=""),"",Z33+Z36)</f>
        <v/>
      </c>
      <c r="AC33" s="126" t="s">
        <v>51</v>
      </c>
      <c r="AD33" s="82" t="s">
        <v>51</v>
      </c>
      <c r="AE33" s="101" t="str">
        <f>IF(OR(AG33="",AG36=""),"",AG33+AG36)</f>
        <v/>
      </c>
      <c r="AF33" s="46"/>
      <c r="AG33" s="47"/>
      <c r="AH33" s="48" t="s">
        <v>1</v>
      </c>
      <c r="AI33" s="47"/>
      <c r="AJ33" s="49"/>
      <c r="AK33" s="125" t="str">
        <f>IF(OR(AI33="",AI36=""),"",AI33+AI36)</f>
        <v/>
      </c>
      <c r="AL33" s="170" t="s">
        <v>100</v>
      </c>
    </row>
    <row r="34" spans="1:49" ht="21.75" customHeight="1">
      <c r="A34" s="178"/>
      <c r="B34" s="145"/>
      <c r="C34" s="111"/>
      <c r="D34" s="93"/>
      <c r="E34" s="81" t="s">
        <v>82</v>
      </c>
      <c r="F34" s="81"/>
      <c r="G34" s="81"/>
      <c r="H34" s="81"/>
      <c r="I34" s="81"/>
      <c r="J34" s="85"/>
      <c r="K34" s="113"/>
      <c r="L34" s="83"/>
      <c r="M34" s="93"/>
      <c r="N34" s="81" t="s">
        <v>82</v>
      </c>
      <c r="O34" s="81"/>
      <c r="P34" s="81"/>
      <c r="Q34" s="81"/>
      <c r="R34" s="81"/>
      <c r="S34" s="85"/>
      <c r="T34" s="132"/>
      <c r="U34" s="111"/>
      <c r="V34" s="93"/>
      <c r="W34" s="81" t="s">
        <v>100</v>
      </c>
      <c r="X34" s="81"/>
      <c r="Y34" s="81"/>
      <c r="Z34" s="81"/>
      <c r="AA34" s="81"/>
      <c r="AB34" s="85"/>
      <c r="AC34" s="113"/>
      <c r="AD34" s="83"/>
      <c r="AE34" s="93"/>
      <c r="AF34" s="81" t="s">
        <v>101</v>
      </c>
      <c r="AG34" s="81"/>
      <c r="AH34" s="81"/>
      <c r="AI34" s="81"/>
      <c r="AJ34" s="81"/>
      <c r="AK34" s="85"/>
      <c r="AL34" s="87"/>
    </row>
    <row r="35" spans="1:49" ht="21.75" customHeight="1">
      <c r="A35" s="178"/>
      <c r="B35" s="142" t="s">
        <v>45</v>
      </c>
      <c r="C35" s="111"/>
      <c r="D35" s="93"/>
      <c r="E35" s="81"/>
      <c r="F35" s="81"/>
      <c r="G35" s="81"/>
      <c r="H35" s="81"/>
      <c r="I35" s="81"/>
      <c r="J35" s="85"/>
      <c r="K35" s="113"/>
      <c r="L35" s="83"/>
      <c r="M35" s="93"/>
      <c r="N35" s="81"/>
      <c r="O35" s="81"/>
      <c r="P35" s="81"/>
      <c r="Q35" s="81"/>
      <c r="R35" s="81"/>
      <c r="S35" s="85"/>
      <c r="T35" s="132"/>
      <c r="U35" s="111"/>
      <c r="V35" s="93"/>
      <c r="W35" s="81"/>
      <c r="X35" s="81"/>
      <c r="Y35" s="81"/>
      <c r="Z35" s="81"/>
      <c r="AA35" s="81"/>
      <c r="AB35" s="85"/>
      <c r="AC35" s="113"/>
      <c r="AD35" s="83"/>
      <c r="AE35" s="93"/>
      <c r="AF35" s="81"/>
      <c r="AG35" s="81"/>
      <c r="AH35" s="81"/>
      <c r="AI35" s="81"/>
      <c r="AJ35" s="81"/>
      <c r="AK35" s="85"/>
      <c r="AL35" s="87"/>
    </row>
    <row r="36" spans="1:49" ht="21.75" customHeight="1">
      <c r="A36" s="178"/>
      <c r="B36" s="143"/>
      <c r="C36" s="115"/>
      <c r="D36" s="94"/>
      <c r="E36" s="40"/>
      <c r="F36" s="10"/>
      <c r="G36" s="14" t="s">
        <v>1</v>
      </c>
      <c r="H36" s="10"/>
      <c r="I36" s="12"/>
      <c r="J36" s="86"/>
      <c r="K36" s="116"/>
      <c r="L36" s="84"/>
      <c r="M36" s="94"/>
      <c r="N36" s="40"/>
      <c r="O36" s="10"/>
      <c r="P36" s="14" t="s">
        <v>1</v>
      </c>
      <c r="Q36" s="10"/>
      <c r="R36" s="12"/>
      <c r="S36" s="86"/>
      <c r="T36" s="135"/>
      <c r="U36" s="115"/>
      <c r="V36" s="94"/>
      <c r="W36" s="40"/>
      <c r="X36" s="10"/>
      <c r="Y36" s="14" t="s">
        <v>1</v>
      </c>
      <c r="Z36" s="10"/>
      <c r="AA36" s="12"/>
      <c r="AB36" s="86"/>
      <c r="AC36" s="116"/>
      <c r="AD36" s="84"/>
      <c r="AE36" s="94"/>
      <c r="AF36" s="40"/>
      <c r="AG36" s="10"/>
      <c r="AH36" s="14" t="s">
        <v>1</v>
      </c>
      <c r="AI36" s="10"/>
      <c r="AJ36" s="12"/>
      <c r="AK36" s="86"/>
      <c r="AL36" s="88"/>
    </row>
    <row r="37" spans="1:49" ht="21.75" customHeight="1">
      <c r="A37" s="178"/>
      <c r="B37" s="144">
        <v>0.625</v>
      </c>
      <c r="C37" s="110" t="s">
        <v>95</v>
      </c>
      <c r="D37" s="92" t="str">
        <f>IF(OR(F37="",F40=""),"",F37+F40)</f>
        <v/>
      </c>
      <c r="E37" s="38"/>
      <c r="F37" s="1"/>
      <c r="G37" s="2" t="s">
        <v>1</v>
      </c>
      <c r="H37" s="1"/>
      <c r="I37" s="3"/>
      <c r="J37" s="95" t="str">
        <f>IF(OR(H37="",H40=""),"",H37+H40)</f>
        <v/>
      </c>
      <c r="K37" s="112" t="s">
        <v>96</v>
      </c>
      <c r="L37" s="83" t="s">
        <v>51</v>
      </c>
      <c r="M37" s="93" t="str">
        <f>IF(OR(O37="",O40=""),"",O37+O40)</f>
        <v/>
      </c>
      <c r="N37" s="39"/>
      <c r="O37" s="4"/>
      <c r="P37" s="15" t="s">
        <v>1</v>
      </c>
      <c r="Q37" s="4"/>
      <c r="R37" s="6"/>
      <c r="S37" s="85" t="str">
        <f>IF(OR(Q37="",Q40=""),"",Q37+Q40)</f>
        <v/>
      </c>
      <c r="T37" s="132" t="s">
        <v>88</v>
      </c>
      <c r="U37" s="110" t="s">
        <v>85</v>
      </c>
      <c r="V37" s="92" t="str">
        <f>IF(OR(X37="",X40=""),"",X37+X40)</f>
        <v/>
      </c>
      <c r="W37" s="38"/>
      <c r="X37" s="1"/>
      <c r="Y37" s="2" t="s">
        <v>1</v>
      </c>
      <c r="Z37" s="1"/>
      <c r="AA37" s="3"/>
      <c r="AB37" s="95" t="str">
        <f>IF(OR(Z37="",Z40=""),"",Z37+Z40)</f>
        <v/>
      </c>
      <c r="AC37" s="112" t="s">
        <v>88</v>
      </c>
      <c r="AD37" s="114" t="s">
        <v>88</v>
      </c>
      <c r="AE37" s="92" t="str">
        <f>IF(OR(AG37="",AG40=""),"",AG37+AG40)</f>
        <v/>
      </c>
      <c r="AF37" s="38"/>
      <c r="AG37" s="1"/>
      <c r="AH37" s="2" t="s">
        <v>1</v>
      </c>
      <c r="AI37" s="1"/>
      <c r="AJ37" s="3"/>
      <c r="AK37" s="95" t="str">
        <f>IF(OR(AI37="",AI40=""),"",AI37+AI40)</f>
        <v/>
      </c>
      <c r="AL37" s="103" t="s">
        <v>50</v>
      </c>
    </row>
    <row r="38" spans="1:49" ht="21.75" customHeight="1">
      <c r="A38" s="178"/>
      <c r="B38" s="145"/>
      <c r="C38" s="111"/>
      <c r="D38" s="93"/>
      <c r="E38" s="81" t="s">
        <v>99</v>
      </c>
      <c r="F38" s="81"/>
      <c r="G38" s="81"/>
      <c r="H38" s="81"/>
      <c r="I38" s="81"/>
      <c r="J38" s="85"/>
      <c r="K38" s="113"/>
      <c r="L38" s="83"/>
      <c r="M38" s="93"/>
      <c r="N38" s="81" t="s">
        <v>80</v>
      </c>
      <c r="O38" s="81"/>
      <c r="P38" s="81"/>
      <c r="Q38" s="81"/>
      <c r="R38" s="81"/>
      <c r="S38" s="85"/>
      <c r="T38" s="132"/>
      <c r="U38" s="111"/>
      <c r="V38" s="93"/>
      <c r="W38" s="81" t="s">
        <v>50</v>
      </c>
      <c r="X38" s="81"/>
      <c r="Y38" s="81"/>
      <c r="Z38" s="81"/>
      <c r="AA38" s="81"/>
      <c r="AB38" s="85"/>
      <c r="AC38" s="113"/>
      <c r="AD38" s="83"/>
      <c r="AE38" s="93"/>
      <c r="AF38" s="81" t="s">
        <v>80</v>
      </c>
      <c r="AG38" s="81"/>
      <c r="AH38" s="81"/>
      <c r="AI38" s="81"/>
      <c r="AJ38" s="81"/>
      <c r="AK38" s="85"/>
      <c r="AL38" s="87"/>
    </row>
    <row r="39" spans="1:49" ht="21.75" customHeight="1">
      <c r="A39" s="178"/>
      <c r="B39" s="142" t="s">
        <v>46</v>
      </c>
      <c r="C39" s="111"/>
      <c r="D39" s="93"/>
      <c r="E39" s="81"/>
      <c r="F39" s="81"/>
      <c r="G39" s="81"/>
      <c r="H39" s="81"/>
      <c r="I39" s="81"/>
      <c r="J39" s="85"/>
      <c r="K39" s="113"/>
      <c r="L39" s="83"/>
      <c r="M39" s="93"/>
      <c r="N39" s="81"/>
      <c r="O39" s="81"/>
      <c r="P39" s="81"/>
      <c r="Q39" s="81"/>
      <c r="R39" s="81"/>
      <c r="S39" s="85"/>
      <c r="T39" s="132"/>
      <c r="U39" s="111"/>
      <c r="V39" s="93"/>
      <c r="W39" s="81"/>
      <c r="X39" s="81"/>
      <c r="Y39" s="81"/>
      <c r="Z39" s="81"/>
      <c r="AA39" s="81"/>
      <c r="AB39" s="85"/>
      <c r="AC39" s="113"/>
      <c r="AD39" s="83"/>
      <c r="AE39" s="93"/>
      <c r="AF39" s="81"/>
      <c r="AG39" s="81"/>
      <c r="AH39" s="81"/>
      <c r="AI39" s="81"/>
      <c r="AJ39" s="81"/>
      <c r="AK39" s="85"/>
      <c r="AL39" s="87"/>
    </row>
    <row r="40" spans="1:49" ht="21.75" customHeight="1" thickBot="1">
      <c r="A40" s="179"/>
      <c r="B40" s="146"/>
      <c r="C40" s="123"/>
      <c r="D40" s="100"/>
      <c r="E40" s="51"/>
      <c r="F40" s="52"/>
      <c r="G40" s="55" t="s">
        <v>1</v>
      </c>
      <c r="H40" s="52"/>
      <c r="I40" s="54"/>
      <c r="J40" s="102"/>
      <c r="K40" s="127"/>
      <c r="L40" s="128"/>
      <c r="M40" s="100"/>
      <c r="N40" s="51"/>
      <c r="O40" s="52"/>
      <c r="P40" s="55" t="s">
        <v>1</v>
      </c>
      <c r="Q40" s="52"/>
      <c r="R40" s="54"/>
      <c r="S40" s="102"/>
      <c r="T40" s="133"/>
      <c r="U40" s="123"/>
      <c r="V40" s="100"/>
      <c r="W40" s="51"/>
      <c r="X40" s="52"/>
      <c r="Y40" s="55" t="s">
        <v>1</v>
      </c>
      <c r="Z40" s="52"/>
      <c r="AA40" s="54"/>
      <c r="AB40" s="102"/>
      <c r="AC40" s="127"/>
      <c r="AD40" s="128"/>
      <c r="AE40" s="100"/>
      <c r="AF40" s="51"/>
      <c r="AG40" s="52"/>
      <c r="AH40" s="55" t="s">
        <v>1</v>
      </c>
      <c r="AI40" s="52"/>
      <c r="AJ40" s="54"/>
      <c r="AK40" s="102"/>
      <c r="AL40" s="104"/>
    </row>
    <row r="41" spans="1:49" ht="21.75" customHeight="1" thickTop="1">
      <c r="A41" s="71" t="s">
        <v>33</v>
      </c>
      <c r="B41" s="169" t="s">
        <v>55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</row>
    <row r="42" spans="1:49" ht="21.75" customHeight="1">
      <c r="A42" s="174" t="s">
        <v>33</v>
      </c>
      <c r="B42" s="169" t="s">
        <v>92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</row>
    <row r="43" spans="1:49" ht="21.75" customHeight="1">
      <c r="A43" s="174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</row>
    <row r="45" spans="1:49" ht="21.75" customHeight="1">
      <c r="A45" s="61" t="s">
        <v>21</v>
      </c>
    </row>
    <row r="46" spans="1:49" ht="21.75" customHeight="1">
      <c r="A46" s="61" t="s">
        <v>20</v>
      </c>
    </row>
    <row r="47" spans="1:49" ht="21.75" customHeight="1" thickBot="1">
      <c r="C47" s="151" t="s">
        <v>22</v>
      </c>
      <c r="D47" s="151"/>
      <c r="E47" s="151"/>
      <c r="F47" s="151" t="s">
        <v>25</v>
      </c>
      <c r="G47" s="151"/>
      <c r="H47" s="151"/>
      <c r="I47" s="151"/>
      <c r="J47" s="151" t="s">
        <v>22</v>
      </c>
      <c r="K47" s="151"/>
      <c r="L47" s="151" t="s">
        <v>22</v>
      </c>
      <c r="M47" s="151"/>
      <c r="N47" s="151"/>
      <c r="O47" s="151" t="s">
        <v>25</v>
      </c>
      <c r="P47" s="151"/>
      <c r="Q47" s="151"/>
      <c r="R47" s="151"/>
      <c r="S47" s="151" t="s">
        <v>22</v>
      </c>
      <c r="T47" s="151"/>
      <c r="U47" s="151" t="s">
        <v>22</v>
      </c>
      <c r="V47" s="151"/>
      <c r="W47" s="151"/>
      <c r="X47" s="151" t="s">
        <v>25</v>
      </c>
      <c r="Y47" s="151"/>
      <c r="Z47" s="151"/>
      <c r="AA47" s="151"/>
      <c r="AB47" s="151" t="s">
        <v>22</v>
      </c>
      <c r="AC47" s="151"/>
      <c r="AD47" s="151" t="s">
        <v>22</v>
      </c>
      <c r="AE47" s="151"/>
      <c r="AF47" s="151"/>
      <c r="AG47" s="151" t="s">
        <v>25</v>
      </c>
      <c r="AH47" s="151"/>
      <c r="AI47" s="151"/>
      <c r="AJ47" s="151"/>
      <c r="AK47" s="151" t="s">
        <v>22</v>
      </c>
      <c r="AL47" s="151"/>
      <c r="AM47" s="167" t="s">
        <v>23</v>
      </c>
      <c r="AN47" s="167"/>
      <c r="AO47" s="167"/>
      <c r="AP47" s="167" t="s">
        <v>24</v>
      </c>
      <c r="AQ47" s="167"/>
      <c r="AR47" s="61" t="s">
        <v>27</v>
      </c>
      <c r="AT47" s="168" t="s">
        <v>28</v>
      </c>
      <c r="AU47" s="168"/>
      <c r="AV47" s="167" t="s">
        <v>26</v>
      </c>
      <c r="AW47" s="167"/>
    </row>
    <row r="48" spans="1:49" ht="21.75" customHeight="1" thickBot="1">
      <c r="A48" s="159" t="str">
        <f>AO10</f>
        <v>ビゴール</v>
      </c>
      <c r="B48" s="159"/>
      <c r="C48" s="159">
        <f>COUNTIF(U5:U40,A48)</f>
        <v>1</v>
      </c>
      <c r="D48" s="159"/>
      <c r="E48" s="159"/>
      <c r="F48" s="159">
        <f>COUNTIF(E5:E40,A48)</f>
        <v>1</v>
      </c>
      <c r="G48" s="159"/>
      <c r="H48" s="159"/>
      <c r="I48" s="159"/>
      <c r="J48" s="159">
        <f>COUNTIF(AC5:AC40,A48)</f>
        <v>1</v>
      </c>
      <c r="K48" s="159"/>
      <c r="L48" s="159">
        <f>COUNTIF(L5:L40,A48)</f>
        <v>1</v>
      </c>
      <c r="M48" s="159"/>
      <c r="N48" s="159"/>
      <c r="O48" s="159">
        <f>COUNTIF(N5:N40,A48)</f>
        <v>1</v>
      </c>
      <c r="P48" s="159"/>
      <c r="Q48" s="159"/>
      <c r="R48" s="159"/>
      <c r="S48" s="159">
        <f>COUNTIF(T5:T40,A48)</f>
        <v>1</v>
      </c>
      <c r="T48" s="159"/>
      <c r="U48" s="159">
        <f>COUNTIF(C5:C40,A48)</f>
        <v>1</v>
      </c>
      <c r="V48" s="159"/>
      <c r="W48" s="159"/>
      <c r="X48" s="159">
        <f>COUNTIF(W5:W40,A48)</f>
        <v>1</v>
      </c>
      <c r="Y48" s="159"/>
      <c r="Z48" s="159"/>
      <c r="AA48" s="159"/>
      <c r="AB48" s="159">
        <f>COUNTIF(K5:K40,A48)</f>
        <v>1</v>
      </c>
      <c r="AC48" s="159"/>
      <c r="AD48" s="159">
        <f>COUNTIF(AD5:AD40,A48)</f>
        <v>1</v>
      </c>
      <c r="AE48" s="159"/>
      <c r="AF48" s="159"/>
      <c r="AG48" s="159">
        <f>COUNTIF(AF5:AF40,A48)</f>
        <v>1</v>
      </c>
      <c r="AH48" s="159"/>
      <c r="AI48" s="159"/>
      <c r="AJ48" s="159"/>
      <c r="AK48" s="159">
        <f>COUNTIF(AL5:AL40,A48)</f>
        <v>1</v>
      </c>
      <c r="AL48" s="159"/>
      <c r="AM48" s="155">
        <f t="shared" ref="AM48:AM55" si="1">C48+J48+L48+S48+U48+AB48+AD48+AK48</f>
        <v>8</v>
      </c>
      <c r="AN48" s="161"/>
      <c r="AO48" s="156"/>
      <c r="AP48" s="155">
        <f t="shared" ref="AP48:AP55" si="2">X48+O48+F48+AG48</f>
        <v>4</v>
      </c>
      <c r="AQ48" s="156"/>
      <c r="AR48" s="157"/>
      <c r="AS48" s="158"/>
      <c r="AT48" s="162"/>
      <c r="AU48" s="158"/>
      <c r="AV48" s="155">
        <f t="shared" ref="AV48:AV55" si="3">AM48+AR48-AT48</f>
        <v>8</v>
      </c>
      <c r="AW48" s="156"/>
    </row>
    <row r="49" spans="1:49" ht="21.75" customHeight="1" thickBot="1">
      <c r="A49" s="159" t="str">
        <f>AP10</f>
        <v>中　井</v>
      </c>
      <c r="B49" s="159"/>
      <c r="C49" s="152">
        <f>COUNTIF(U5:U40,A49)</f>
        <v>1</v>
      </c>
      <c r="D49" s="153"/>
      <c r="E49" s="154"/>
      <c r="F49" s="152">
        <f>COUNTIF(E5:E40,A49)</f>
        <v>1</v>
      </c>
      <c r="G49" s="153"/>
      <c r="H49" s="153"/>
      <c r="I49" s="154"/>
      <c r="J49" s="152">
        <f>COUNTIF(AC5:AC40,A49)</f>
        <v>1</v>
      </c>
      <c r="K49" s="154"/>
      <c r="L49" s="152">
        <f>COUNTIF(L5:L40,A49)</f>
        <v>1</v>
      </c>
      <c r="M49" s="153"/>
      <c r="N49" s="154"/>
      <c r="O49" s="152">
        <f>COUNTIF(N5:N40,A49)</f>
        <v>1</v>
      </c>
      <c r="P49" s="153"/>
      <c r="Q49" s="153"/>
      <c r="R49" s="154"/>
      <c r="S49" s="152">
        <f>COUNTIF(T5:T40,A49)</f>
        <v>1</v>
      </c>
      <c r="T49" s="154"/>
      <c r="U49" s="159">
        <f>COUNTIF(C5:C40,A49)</f>
        <v>1</v>
      </c>
      <c r="V49" s="159"/>
      <c r="W49" s="159"/>
      <c r="X49" s="152">
        <f>COUNTIF(W5:W40,A49)</f>
        <v>1</v>
      </c>
      <c r="Y49" s="153"/>
      <c r="Z49" s="153"/>
      <c r="AA49" s="154"/>
      <c r="AB49" s="159">
        <f>COUNTIF(K5:K40,A49)</f>
        <v>1</v>
      </c>
      <c r="AC49" s="159"/>
      <c r="AD49" s="159">
        <f>COUNTIF(AD5:AD40,A49)</f>
        <v>1</v>
      </c>
      <c r="AE49" s="159"/>
      <c r="AF49" s="159"/>
      <c r="AG49" s="152">
        <f>COUNTIF(AF5:AF40,A49)</f>
        <v>1</v>
      </c>
      <c r="AH49" s="153"/>
      <c r="AI49" s="153"/>
      <c r="AJ49" s="154"/>
      <c r="AK49" s="152">
        <f>COUNTIF(AL5:AL40,A49)</f>
        <v>1</v>
      </c>
      <c r="AL49" s="160"/>
      <c r="AM49" s="155">
        <f t="shared" si="1"/>
        <v>8</v>
      </c>
      <c r="AN49" s="161"/>
      <c r="AO49" s="156"/>
      <c r="AP49" s="155">
        <f t="shared" si="2"/>
        <v>4</v>
      </c>
      <c r="AQ49" s="156"/>
      <c r="AR49" s="157"/>
      <c r="AS49" s="158"/>
      <c r="AT49" s="162"/>
      <c r="AU49" s="158"/>
      <c r="AV49" s="155">
        <f t="shared" si="3"/>
        <v>8</v>
      </c>
      <c r="AW49" s="156"/>
    </row>
    <row r="50" spans="1:49" ht="21.75" customHeight="1" thickBot="1">
      <c r="A50" s="159" t="str">
        <f>AQ10</f>
        <v>ラソス香月</v>
      </c>
      <c r="B50" s="159"/>
      <c r="C50" s="152">
        <f>COUNTIF(U5:U40,A50)</f>
        <v>1</v>
      </c>
      <c r="D50" s="153"/>
      <c r="E50" s="154"/>
      <c r="F50" s="152">
        <f>COUNTIF(E5:E40,A50)</f>
        <v>1</v>
      </c>
      <c r="G50" s="153"/>
      <c r="H50" s="153"/>
      <c r="I50" s="154"/>
      <c r="J50" s="152">
        <f>COUNTIF(AC5:AC40,A50)</f>
        <v>1</v>
      </c>
      <c r="K50" s="154"/>
      <c r="L50" s="152">
        <f>COUNTIF(L5:L40,A50)</f>
        <v>1</v>
      </c>
      <c r="M50" s="153"/>
      <c r="N50" s="154"/>
      <c r="O50" s="152">
        <f>COUNTIF(N5:N40,A50)</f>
        <v>1</v>
      </c>
      <c r="P50" s="153"/>
      <c r="Q50" s="153"/>
      <c r="R50" s="154"/>
      <c r="S50" s="152">
        <f>COUNTIF(T5:T40,A50)</f>
        <v>1</v>
      </c>
      <c r="T50" s="154"/>
      <c r="U50" s="159">
        <f>COUNTIF(C5:C40,A50)</f>
        <v>1</v>
      </c>
      <c r="V50" s="159"/>
      <c r="W50" s="159"/>
      <c r="X50" s="152">
        <f>COUNTIF(W5:W40,A50)</f>
        <v>1</v>
      </c>
      <c r="Y50" s="153"/>
      <c r="Z50" s="153"/>
      <c r="AA50" s="154"/>
      <c r="AB50" s="159">
        <f>COUNTIF(K5:K40,A50)</f>
        <v>1</v>
      </c>
      <c r="AC50" s="159"/>
      <c r="AD50" s="159">
        <f>COUNTIF(AD5:AD40,A50)</f>
        <v>1</v>
      </c>
      <c r="AE50" s="159"/>
      <c r="AF50" s="159"/>
      <c r="AG50" s="152">
        <f>COUNTIF(AF5:AF40,A50)</f>
        <v>1</v>
      </c>
      <c r="AH50" s="153"/>
      <c r="AI50" s="153"/>
      <c r="AJ50" s="154"/>
      <c r="AK50" s="152">
        <f>COUNTIF(AL5:AL40,A50)</f>
        <v>1</v>
      </c>
      <c r="AL50" s="160"/>
      <c r="AM50" s="155">
        <f t="shared" si="1"/>
        <v>8</v>
      </c>
      <c r="AN50" s="161"/>
      <c r="AO50" s="156"/>
      <c r="AP50" s="155">
        <f t="shared" si="2"/>
        <v>4</v>
      </c>
      <c r="AQ50" s="156"/>
      <c r="AR50" s="157"/>
      <c r="AS50" s="158"/>
      <c r="AT50" s="162"/>
      <c r="AU50" s="158"/>
      <c r="AV50" s="155">
        <f t="shared" si="3"/>
        <v>8</v>
      </c>
      <c r="AW50" s="156"/>
    </row>
    <row r="51" spans="1:49" ht="21.75" customHeight="1" thickBot="1">
      <c r="A51" s="159" t="str">
        <f>AR10</f>
        <v>ＩＢＵＫＩ</v>
      </c>
      <c r="B51" s="159"/>
      <c r="C51" s="152">
        <f>COUNTIF(U5:U40,A51)</f>
        <v>1</v>
      </c>
      <c r="D51" s="153"/>
      <c r="E51" s="154"/>
      <c r="F51" s="152">
        <f>COUNTIF(E5:E40,A51)</f>
        <v>1</v>
      </c>
      <c r="G51" s="153"/>
      <c r="H51" s="153"/>
      <c r="I51" s="154"/>
      <c r="J51" s="152">
        <f>COUNTIF(AC5:AC40,A51)</f>
        <v>1</v>
      </c>
      <c r="K51" s="154"/>
      <c r="L51" s="152">
        <f>COUNTIF(L5:L40,A51)</f>
        <v>1</v>
      </c>
      <c r="M51" s="153"/>
      <c r="N51" s="154"/>
      <c r="O51" s="152">
        <f>COUNTIF(N5:N40,A51)</f>
        <v>1</v>
      </c>
      <c r="P51" s="153"/>
      <c r="Q51" s="153"/>
      <c r="R51" s="154"/>
      <c r="S51" s="152">
        <f>COUNTIF(T5:T40,A51)</f>
        <v>1</v>
      </c>
      <c r="T51" s="154"/>
      <c r="U51" s="159">
        <f>COUNTIF(C5:C40,A51)</f>
        <v>1</v>
      </c>
      <c r="V51" s="159"/>
      <c r="W51" s="159"/>
      <c r="X51" s="152">
        <f>COUNTIF(W5:W40,A51)</f>
        <v>1</v>
      </c>
      <c r="Y51" s="153"/>
      <c r="Z51" s="153"/>
      <c r="AA51" s="154"/>
      <c r="AB51" s="159">
        <f>COUNTIF(K5:K40,A51)</f>
        <v>1</v>
      </c>
      <c r="AC51" s="159"/>
      <c r="AD51" s="159">
        <f>COUNTIF(AD5:AD40,A51)</f>
        <v>1</v>
      </c>
      <c r="AE51" s="159"/>
      <c r="AF51" s="159"/>
      <c r="AG51" s="152">
        <f>COUNTIF(AF5:AF40,A51)</f>
        <v>1</v>
      </c>
      <c r="AH51" s="153"/>
      <c r="AI51" s="153"/>
      <c r="AJ51" s="154"/>
      <c r="AK51" s="152">
        <f>COUNTIF(AL5:AL40,A51)</f>
        <v>1</v>
      </c>
      <c r="AL51" s="160"/>
      <c r="AM51" s="155">
        <f t="shared" si="1"/>
        <v>8</v>
      </c>
      <c r="AN51" s="161"/>
      <c r="AO51" s="156"/>
      <c r="AP51" s="155">
        <f t="shared" si="2"/>
        <v>4</v>
      </c>
      <c r="AQ51" s="156"/>
      <c r="AR51" s="157"/>
      <c r="AS51" s="158"/>
      <c r="AT51" s="162"/>
      <c r="AU51" s="158"/>
      <c r="AV51" s="155">
        <f t="shared" si="3"/>
        <v>8</v>
      </c>
      <c r="AW51" s="156"/>
    </row>
    <row r="52" spans="1:49" ht="21.75" customHeight="1" thickBot="1">
      <c r="A52" s="159" t="str">
        <f>AS10</f>
        <v>折　尾</v>
      </c>
      <c r="B52" s="159"/>
      <c r="C52" s="152">
        <f>COUNTIF(U5:U40,A52)</f>
        <v>1</v>
      </c>
      <c r="D52" s="153"/>
      <c r="E52" s="154"/>
      <c r="F52" s="152">
        <f>COUNTIF(E5:E40,A52)</f>
        <v>1</v>
      </c>
      <c r="G52" s="153"/>
      <c r="H52" s="153"/>
      <c r="I52" s="154"/>
      <c r="J52" s="152">
        <f>COUNTIF(AC5:AC40,A52)</f>
        <v>1</v>
      </c>
      <c r="K52" s="154"/>
      <c r="L52" s="152">
        <f>COUNTIF(L5:L40,A52)</f>
        <v>1</v>
      </c>
      <c r="M52" s="153"/>
      <c r="N52" s="154"/>
      <c r="O52" s="152">
        <f>COUNTIF(N5:N40,A52)</f>
        <v>1</v>
      </c>
      <c r="P52" s="153"/>
      <c r="Q52" s="153"/>
      <c r="R52" s="154"/>
      <c r="S52" s="152">
        <f>COUNTIF(T5:T40,A52)</f>
        <v>1</v>
      </c>
      <c r="T52" s="154"/>
      <c r="U52" s="159">
        <f>COUNTIF(C5:C40,A52)</f>
        <v>1</v>
      </c>
      <c r="V52" s="159"/>
      <c r="W52" s="159"/>
      <c r="X52" s="152">
        <f>COUNTIF(W5:W40,A52)</f>
        <v>1</v>
      </c>
      <c r="Y52" s="153"/>
      <c r="Z52" s="153"/>
      <c r="AA52" s="154"/>
      <c r="AB52" s="159">
        <f>COUNTIF(K5:K40,A52)</f>
        <v>1</v>
      </c>
      <c r="AC52" s="159"/>
      <c r="AD52" s="159">
        <f>COUNTIF(AD5:AD40,A52)</f>
        <v>1</v>
      </c>
      <c r="AE52" s="159"/>
      <c r="AF52" s="159"/>
      <c r="AG52" s="152">
        <f>COUNTIF(AF5:AF40,A52)</f>
        <v>1</v>
      </c>
      <c r="AH52" s="153"/>
      <c r="AI52" s="153"/>
      <c r="AJ52" s="154"/>
      <c r="AK52" s="152">
        <f>COUNTIF(AL5:AL40,A52)</f>
        <v>1</v>
      </c>
      <c r="AL52" s="160"/>
      <c r="AM52" s="155">
        <f t="shared" si="1"/>
        <v>8</v>
      </c>
      <c r="AN52" s="161"/>
      <c r="AO52" s="156"/>
      <c r="AP52" s="155">
        <f t="shared" si="2"/>
        <v>4</v>
      </c>
      <c r="AQ52" s="156"/>
      <c r="AR52" s="157"/>
      <c r="AS52" s="158"/>
      <c r="AT52" s="162"/>
      <c r="AU52" s="158"/>
      <c r="AV52" s="155">
        <f t="shared" si="3"/>
        <v>8</v>
      </c>
      <c r="AW52" s="156"/>
    </row>
    <row r="53" spans="1:49" ht="21.75" customHeight="1" thickBot="1">
      <c r="A53" s="159" t="str">
        <f>AT10</f>
        <v>ひびき</v>
      </c>
      <c r="B53" s="159"/>
      <c r="C53" s="152">
        <f>COUNTIF(U5:U40,A53)</f>
        <v>1</v>
      </c>
      <c r="D53" s="153"/>
      <c r="E53" s="154"/>
      <c r="F53" s="152">
        <f>COUNTIF(E5:E40,A53)</f>
        <v>1</v>
      </c>
      <c r="G53" s="153"/>
      <c r="H53" s="153"/>
      <c r="I53" s="154"/>
      <c r="J53" s="152">
        <f>COUNTIF(AC5:AC40,A53)</f>
        <v>1</v>
      </c>
      <c r="K53" s="154"/>
      <c r="L53" s="152">
        <f>COUNTIF(L5:L40,A53)</f>
        <v>1</v>
      </c>
      <c r="M53" s="153"/>
      <c r="N53" s="154"/>
      <c r="O53" s="152">
        <f>COUNTIF(N5:N40,A53)</f>
        <v>1</v>
      </c>
      <c r="P53" s="153"/>
      <c r="Q53" s="153"/>
      <c r="R53" s="154"/>
      <c r="S53" s="152">
        <f>COUNTIF(T5:T40,A53)</f>
        <v>1</v>
      </c>
      <c r="T53" s="154"/>
      <c r="U53" s="159">
        <f>COUNTIF(C5:C40,A53)</f>
        <v>1</v>
      </c>
      <c r="V53" s="159"/>
      <c r="W53" s="159"/>
      <c r="X53" s="152">
        <f>COUNTIF(W5:W40,A53)</f>
        <v>1</v>
      </c>
      <c r="Y53" s="153"/>
      <c r="Z53" s="153"/>
      <c r="AA53" s="154"/>
      <c r="AB53" s="159">
        <f>COUNTIF(K5:K40,A53)</f>
        <v>1</v>
      </c>
      <c r="AC53" s="159"/>
      <c r="AD53" s="159">
        <f>COUNTIF(AD5:AD40,A53)</f>
        <v>1</v>
      </c>
      <c r="AE53" s="159"/>
      <c r="AF53" s="159"/>
      <c r="AG53" s="152">
        <f>COUNTIF(AF5:AF40,A53)</f>
        <v>1</v>
      </c>
      <c r="AH53" s="153"/>
      <c r="AI53" s="153"/>
      <c r="AJ53" s="154"/>
      <c r="AK53" s="152">
        <f>COUNTIF(AL5:AL40,A53)</f>
        <v>1</v>
      </c>
      <c r="AL53" s="160"/>
      <c r="AM53" s="155">
        <f t="shared" si="1"/>
        <v>8</v>
      </c>
      <c r="AN53" s="161"/>
      <c r="AO53" s="156"/>
      <c r="AP53" s="155">
        <f t="shared" si="2"/>
        <v>4</v>
      </c>
      <c r="AQ53" s="156"/>
      <c r="AR53" s="157"/>
      <c r="AS53" s="158"/>
      <c r="AT53" s="162"/>
      <c r="AU53" s="158"/>
      <c r="AV53" s="155">
        <f t="shared" si="3"/>
        <v>8</v>
      </c>
      <c r="AW53" s="156"/>
    </row>
    <row r="54" spans="1:49" ht="21.75" customHeight="1" thickBot="1">
      <c r="A54" s="159" t="str">
        <f>AU10</f>
        <v>小倉ダック</v>
      </c>
      <c r="B54" s="159"/>
      <c r="C54" s="152">
        <f>COUNTIF(U5:U40,A54)</f>
        <v>1</v>
      </c>
      <c r="D54" s="153"/>
      <c r="E54" s="154"/>
      <c r="F54" s="152">
        <f>COUNTIF(E5:E40,A54)</f>
        <v>1</v>
      </c>
      <c r="G54" s="153"/>
      <c r="H54" s="153"/>
      <c r="I54" s="154"/>
      <c r="J54" s="152">
        <f>COUNTIF(AC5:AC40,A54)</f>
        <v>1</v>
      </c>
      <c r="K54" s="154"/>
      <c r="L54" s="152">
        <f>COUNTIF(L5:L40,A54)</f>
        <v>1</v>
      </c>
      <c r="M54" s="153"/>
      <c r="N54" s="154"/>
      <c r="O54" s="152">
        <f>COUNTIF(N5:N40,A54)</f>
        <v>1</v>
      </c>
      <c r="P54" s="153"/>
      <c r="Q54" s="153"/>
      <c r="R54" s="154"/>
      <c r="S54" s="152">
        <f>COUNTIF(T5:T40,A54)</f>
        <v>1</v>
      </c>
      <c r="T54" s="154"/>
      <c r="U54" s="159">
        <f>COUNTIF(C5:C40,A54)</f>
        <v>1</v>
      </c>
      <c r="V54" s="159"/>
      <c r="W54" s="159"/>
      <c r="X54" s="152">
        <f>COUNTIF(W5:W40,A54)</f>
        <v>1</v>
      </c>
      <c r="Y54" s="153"/>
      <c r="Z54" s="153"/>
      <c r="AA54" s="154"/>
      <c r="AB54" s="159">
        <f>COUNTIF(K5:K40,A54)</f>
        <v>1</v>
      </c>
      <c r="AC54" s="159"/>
      <c r="AD54" s="159">
        <f>COUNTIF(AD5:AD40,A54)</f>
        <v>1</v>
      </c>
      <c r="AE54" s="159"/>
      <c r="AF54" s="159"/>
      <c r="AG54" s="152">
        <f>COUNTIF(AF5:AF40,A54)</f>
        <v>1</v>
      </c>
      <c r="AH54" s="153"/>
      <c r="AI54" s="153"/>
      <c r="AJ54" s="154"/>
      <c r="AK54" s="152">
        <f>COUNTIF(AL5:AL40,A54)</f>
        <v>1</v>
      </c>
      <c r="AL54" s="160"/>
      <c r="AM54" s="155">
        <f t="shared" si="1"/>
        <v>8</v>
      </c>
      <c r="AN54" s="161"/>
      <c r="AO54" s="156"/>
      <c r="AP54" s="155">
        <f t="shared" si="2"/>
        <v>4</v>
      </c>
      <c r="AQ54" s="156"/>
      <c r="AR54" s="157"/>
      <c r="AS54" s="158"/>
      <c r="AT54" s="162"/>
      <c r="AU54" s="158"/>
      <c r="AV54" s="155">
        <f t="shared" si="3"/>
        <v>8</v>
      </c>
      <c r="AW54" s="156"/>
    </row>
    <row r="55" spans="1:49" ht="21.75" customHeight="1" thickBot="1">
      <c r="A55" s="159" t="str">
        <f>AV10</f>
        <v>小倉南Ｊ</v>
      </c>
      <c r="B55" s="159"/>
      <c r="C55" s="152">
        <f>COUNTIF(U5:U40,A55)</f>
        <v>1</v>
      </c>
      <c r="D55" s="153"/>
      <c r="E55" s="154"/>
      <c r="F55" s="152">
        <f>COUNTIF(E5:E40,A55)</f>
        <v>1</v>
      </c>
      <c r="G55" s="153"/>
      <c r="H55" s="153"/>
      <c r="I55" s="154"/>
      <c r="J55" s="152">
        <f>COUNTIF(AC5:AC40,A55)</f>
        <v>1</v>
      </c>
      <c r="K55" s="154"/>
      <c r="L55" s="152">
        <f>COUNTIF(L5:L40,A55)</f>
        <v>1</v>
      </c>
      <c r="M55" s="153"/>
      <c r="N55" s="154"/>
      <c r="O55" s="152">
        <f>COUNTIF(N5:N40,A55)</f>
        <v>1</v>
      </c>
      <c r="P55" s="153"/>
      <c r="Q55" s="153"/>
      <c r="R55" s="154"/>
      <c r="S55" s="152">
        <f>COUNTIF(T5:T40,A55)</f>
        <v>1</v>
      </c>
      <c r="T55" s="154"/>
      <c r="U55" s="159">
        <f>COUNTIF(C5:C40,A55)</f>
        <v>1</v>
      </c>
      <c r="V55" s="159"/>
      <c r="W55" s="159"/>
      <c r="X55" s="152">
        <f>COUNTIF(W5:W40,A55)</f>
        <v>1</v>
      </c>
      <c r="Y55" s="153"/>
      <c r="Z55" s="153"/>
      <c r="AA55" s="154"/>
      <c r="AB55" s="159">
        <f>COUNTIF(K5:K40,A55)</f>
        <v>1</v>
      </c>
      <c r="AC55" s="159"/>
      <c r="AD55" s="159">
        <f>COUNTIF(AD5:AD40,A55)</f>
        <v>1</v>
      </c>
      <c r="AE55" s="159"/>
      <c r="AF55" s="159"/>
      <c r="AG55" s="152">
        <f>COUNTIF(AF5:AF40,A55)</f>
        <v>1</v>
      </c>
      <c r="AH55" s="153"/>
      <c r="AI55" s="153"/>
      <c r="AJ55" s="154"/>
      <c r="AK55" s="152">
        <f>COUNTIF(AL5:AL40,A55)</f>
        <v>1</v>
      </c>
      <c r="AL55" s="160"/>
      <c r="AM55" s="155">
        <f t="shared" si="1"/>
        <v>8</v>
      </c>
      <c r="AN55" s="161"/>
      <c r="AO55" s="156"/>
      <c r="AP55" s="155">
        <f t="shared" si="2"/>
        <v>4</v>
      </c>
      <c r="AQ55" s="156"/>
      <c r="AR55" s="157"/>
      <c r="AS55" s="158"/>
      <c r="AT55" s="162"/>
      <c r="AU55" s="158"/>
      <c r="AV55" s="155">
        <f t="shared" si="3"/>
        <v>8</v>
      </c>
      <c r="AW55" s="156"/>
    </row>
  </sheetData>
  <mergeCells count="441">
    <mergeCell ref="A42:A43"/>
    <mergeCell ref="B31:B32"/>
    <mergeCell ref="B33:B34"/>
    <mergeCell ref="B35:B36"/>
    <mergeCell ref="B37:B38"/>
    <mergeCell ref="B39:B40"/>
    <mergeCell ref="A5:A12"/>
    <mergeCell ref="A33:A40"/>
    <mergeCell ref="B41:AL41"/>
    <mergeCell ref="L13:L16"/>
    <mergeCell ref="A13:A16"/>
    <mergeCell ref="V17:V20"/>
    <mergeCell ref="W18:AA18"/>
    <mergeCell ref="A17:A20"/>
    <mergeCell ref="U21:U24"/>
    <mergeCell ref="V21:V24"/>
    <mergeCell ref="W19:AA19"/>
    <mergeCell ref="W23:AA23"/>
    <mergeCell ref="V29:V32"/>
    <mergeCell ref="U9:U12"/>
    <mergeCell ref="A21:A24"/>
    <mergeCell ref="U25:U28"/>
    <mergeCell ref="U17:U20"/>
    <mergeCell ref="B5:B6"/>
    <mergeCell ref="B25:B26"/>
    <mergeCell ref="BI3:BI6"/>
    <mergeCell ref="BJ3:BJ6"/>
    <mergeCell ref="BD4:BH4"/>
    <mergeCell ref="BD5:BH5"/>
    <mergeCell ref="AC25:AC28"/>
    <mergeCell ref="V33:V36"/>
    <mergeCell ref="AB33:AB36"/>
    <mergeCell ref="AB29:AB32"/>
    <mergeCell ref="W30:AA30"/>
    <mergeCell ref="W34:AA34"/>
    <mergeCell ref="AC13:AC16"/>
    <mergeCell ref="AC9:AC12"/>
    <mergeCell ref="W14:AA14"/>
    <mergeCell ref="V25:V28"/>
    <mergeCell ref="AB25:AB28"/>
    <mergeCell ref="W22:AA22"/>
    <mergeCell ref="W26:AA26"/>
    <mergeCell ref="BB3:BB6"/>
    <mergeCell ref="BC3:BC6"/>
    <mergeCell ref="U3:AC3"/>
    <mergeCell ref="AD3:AL3"/>
    <mergeCell ref="U4:AC4"/>
    <mergeCell ref="AC5:AC8"/>
    <mergeCell ref="AK5:AK8"/>
    <mergeCell ref="AV50:AW50"/>
    <mergeCell ref="AT50:AU50"/>
    <mergeCell ref="AB50:AC50"/>
    <mergeCell ref="AD50:AF50"/>
    <mergeCell ref="AG50:AJ50"/>
    <mergeCell ref="AK50:AL50"/>
    <mergeCell ref="AM50:AO50"/>
    <mergeCell ref="AC17:AC20"/>
    <mergeCell ref="AB21:AB24"/>
    <mergeCell ref="AC21:AC24"/>
    <mergeCell ref="AC33:AC36"/>
    <mergeCell ref="AC29:AC32"/>
    <mergeCell ref="AV47:AW47"/>
    <mergeCell ref="AV48:AW48"/>
    <mergeCell ref="AL5:AL8"/>
    <mergeCell ref="AF6:AJ6"/>
    <mergeCell ref="AL17:AL20"/>
    <mergeCell ref="AK21:AK24"/>
    <mergeCell ref="AL21:AL24"/>
    <mergeCell ref="AF22:AJ22"/>
    <mergeCell ref="AE21:AE24"/>
    <mergeCell ref="AF18:AJ18"/>
    <mergeCell ref="AD17:AD20"/>
    <mergeCell ref="C49:E49"/>
    <mergeCell ref="X49:AA49"/>
    <mergeCell ref="J49:K49"/>
    <mergeCell ref="AB47:AC47"/>
    <mergeCell ref="AD47:AF47"/>
    <mergeCell ref="AG47:AJ47"/>
    <mergeCell ref="AG48:AJ48"/>
    <mergeCell ref="S48:T48"/>
    <mergeCell ref="B29:B30"/>
    <mergeCell ref="F48:I48"/>
    <mergeCell ref="C47:E47"/>
    <mergeCell ref="F47:I47"/>
    <mergeCell ref="J47:K47"/>
    <mergeCell ref="L47:N47"/>
    <mergeCell ref="O47:R47"/>
    <mergeCell ref="S47:T47"/>
    <mergeCell ref="C48:E48"/>
    <mergeCell ref="L33:L36"/>
    <mergeCell ref="B42:AL43"/>
    <mergeCell ref="N30:R30"/>
    <mergeCell ref="AD37:AD40"/>
    <mergeCell ref="AE33:AE36"/>
    <mergeCell ref="AK33:AK36"/>
    <mergeCell ref="AL33:AL36"/>
    <mergeCell ref="C3:K3"/>
    <mergeCell ref="L5:L8"/>
    <mergeCell ref="M5:M8"/>
    <mergeCell ref="S5:S8"/>
    <mergeCell ref="T5:T8"/>
    <mergeCell ref="A3:B3"/>
    <mergeCell ref="AT52:AU52"/>
    <mergeCell ref="AT53:AU53"/>
    <mergeCell ref="AM53:AO53"/>
    <mergeCell ref="AP53:AQ53"/>
    <mergeCell ref="S50:T50"/>
    <mergeCell ref="AT48:AU48"/>
    <mergeCell ref="AT49:AU49"/>
    <mergeCell ref="O50:R50"/>
    <mergeCell ref="L50:N50"/>
    <mergeCell ref="AM49:AO49"/>
    <mergeCell ref="AP49:AQ49"/>
    <mergeCell ref="AM48:AO48"/>
    <mergeCell ref="AP48:AQ48"/>
    <mergeCell ref="AK47:AL47"/>
    <mergeCell ref="AM47:AO47"/>
    <mergeCell ref="AP47:AQ47"/>
    <mergeCell ref="AK48:AL48"/>
    <mergeCell ref="AT47:AU47"/>
    <mergeCell ref="AV53:AW53"/>
    <mergeCell ref="S52:T52"/>
    <mergeCell ref="O52:R52"/>
    <mergeCell ref="L52:N52"/>
    <mergeCell ref="C51:E51"/>
    <mergeCell ref="X51:AA51"/>
    <mergeCell ref="J51:K51"/>
    <mergeCell ref="F50:I50"/>
    <mergeCell ref="AV49:AW49"/>
    <mergeCell ref="C50:E50"/>
    <mergeCell ref="X50:AA50"/>
    <mergeCell ref="J50:K50"/>
    <mergeCell ref="U49:W49"/>
    <mergeCell ref="F49:I49"/>
    <mergeCell ref="AB49:AC49"/>
    <mergeCell ref="AD49:AF49"/>
    <mergeCell ref="AG49:AJ49"/>
    <mergeCell ref="AK49:AL49"/>
    <mergeCell ref="AP50:AQ50"/>
    <mergeCell ref="U51:W51"/>
    <mergeCell ref="S51:T51"/>
    <mergeCell ref="O51:R51"/>
    <mergeCell ref="L51:N51"/>
    <mergeCell ref="U50:W50"/>
    <mergeCell ref="A54:B54"/>
    <mergeCell ref="A55:B55"/>
    <mergeCell ref="S49:T49"/>
    <mergeCell ref="O49:R49"/>
    <mergeCell ref="L49:N49"/>
    <mergeCell ref="A48:B48"/>
    <mergeCell ref="A49:B49"/>
    <mergeCell ref="A50:B50"/>
    <mergeCell ref="AM54:AO54"/>
    <mergeCell ref="U54:W54"/>
    <mergeCell ref="S54:T54"/>
    <mergeCell ref="O54:R54"/>
    <mergeCell ref="L54:N54"/>
    <mergeCell ref="C54:E54"/>
    <mergeCell ref="X54:AA54"/>
    <mergeCell ref="J54:K54"/>
    <mergeCell ref="F54:I54"/>
    <mergeCell ref="AB54:AC54"/>
    <mergeCell ref="AD54:AF54"/>
    <mergeCell ref="AG54:AJ54"/>
    <mergeCell ref="AK54:AL54"/>
    <mergeCell ref="A51:B51"/>
    <mergeCell ref="A52:B52"/>
    <mergeCell ref="A53:B53"/>
    <mergeCell ref="F53:I53"/>
    <mergeCell ref="AD53:AF53"/>
    <mergeCell ref="AG53:AJ53"/>
    <mergeCell ref="AK53:AL53"/>
    <mergeCell ref="C53:E53"/>
    <mergeCell ref="X53:AA53"/>
    <mergeCell ref="J53:K53"/>
    <mergeCell ref="S53:T53"/>
    <mergeCell ref="O53:R53"/>
    <mergeCell ref="L53:N53"/>
    <mergeCell ref="AB53:AC53"/>
    <mergeCell ref="U52:W52"/>
    <mergeCell ref="AR55:AS55"/>
    <mergeCell ref="J55:K55"/>
    <mergeCell ref="X55:AA55"/>
    <mergeCell ref="AT55:AU55"/>
    <mergeCell ref="AT51:AU51"/>
    <mergeCell ref="AR48:AS48"/>
    <mergeCell ref="AR49:AS49"/>
    <mergeCell ref="AR50:AS50"/>
    <mergeCell ref="AR51:AS51"/>
    <mergeCell ref="AR53:AS53"/>
    <mergeCell ref="AT54:AU54"/>
    <mergeCell ref="U48:W48"/>
    <mergeCell ref="AB48:AC48"/>
    <mergeCell ref="AD48:AF48"/>
    <mergeCell ref="X48:AA48"/>
    <mergeCell ref="J48:K48"/>
    <mergeCell ref="L48:N48"/>
    <mergeCell ref="AP54:AQ54"/>
    <mergeCell ref="O48:R48"/>
    <mergeCell ref="U53:W53"/>
    <mergeCell ref="F55:I55"/>
    <mergeCell ref="U55:W55"/>
    <mergeCell ref="S55:T55"/>
    <mergeCell ref="O55:R55"/>
    <mergeCell ref="L55:N55"/>
    <mergeCell ref="AG55:AJ55"/>
    <mergeCell ref="AK55:AL55"/>
    <mergeCell ref="AM55:AO55"/>
    <mergeCell ref="AP55:AQ55"/>
    <mergeCell ref="AB55:AC55"/>
    <mergeCell ref="AD55:AF55"/>
    <mergeCell ref="C55:E55"/>
    <mergeCell ref="AV54:AW54"/>
    <mergeCell ref="AR54:AS54"/>
    <mergeCell ref="AV52:AW52"/>
    <mergeCell ref="AR52:AS52"/>
    <mergeCell ref="AV51:AW51"/>
    <mergeCell ref="C52:E52"/>
    <mergeCell ref="X52:AA52"/>
    <mergeCell ref="J52:K52"/>
    <mergeCell ref="AB51:AC51"/>
    <mergeCell ref="AD51:AF51"/>
    <mergeCell ref="AG51:AJ51"/>
    <mergeCell ref="AK51:AL51"/>
    <mergeCell ref="AM51:AO51"/>
    <mergeCell ref="AP51:AQ51"/>
    <mergeCell ref="F51:I51"/>
    <mergeCell ref="AD52:AF52"/>
    <mergeCell ref="AG52:AJ52"/>
    <mergeCell ref="AK52:AL52"/>
    <mergeCell ref="AM52:AO52"/>
    <mergeCell ref="AP52:AQ52"/>
    <mergeCell ref="AB52:AC52"/>
    <mergeCell ref="F52:I52"/>
    <mergeCell ref="AV55:AW55"/>
    <mergeCell ref="U47:W47"/>
    <mergeCell ref="X47:AA47"/>
    <mergeCell ref="J21:J24"/>
    <mergeCell ref="K21:K24"/>
    <mergeCell ref="J37:J40"/>
    <mergeCell ref="K37:K40"/>
    <mergeCell ref="N7:R7"/>
    <mergeCell ref="M21:M24"/>
    <mergeCell ref="S21:S24"/>
    <mergeCell ref="M33:M36"/>
    <mergeCell ref="S33:S36"/>
    <mergeCell ref="J17:J20"/>
    <mergeCell ref="K17:K20"/>
    <mergeCell ref="L17:L20"/>
    <mergeCell ref="S9:S12"/>
    <mergeCell ref="T9:T12"/>
    <mergeCell ref="N10:R10"/>
    <mergeCell ref="M13:M16"/>
    <mergeCell ref="L25:L28"/>
    <mergeCell ref="M25:M28"/>
    <mergeCell ref="S25:S28"/>
    <mergeCell ref="T25:T28"/>
    <mergeCell ref="N26:R26"/>
    <mergeCell ref="B19:B20"/>
    <mergeCell ref="B21:B22"/>
    <mergeCell ref="B23:B24"/>
    <mergeCell ref="C21:C24"/>
    <mergeCell ref="D21:D24"/>
    <mergeCell ref="D5:D8"/>
    <mergeCell ref="C4:K4"/>
    <mergeCell ref="W10:AA10"/>
    <mergeCell ref="U13:U16"/>
    <mergeCell ref="V13:V16"/>
    <mergeCell ref="E6:I6"/>
    <mergeCell ref="AB17:AB20"/>
    <mergeCell ref="V9:V12"/>
    <mergeCell ref="S13:S16"/>
    <mergeCell ref="T13:T16"/>
    <mergeCell ref="N14:R14"/>
    <mergeCell ref="L9:L12"/>
    <mergeCell ref="M9:M12"/>
    <mergeCell ref="T33:T36"/>
    <mergeCell ref="N34:R34"/>
    <mergeCell ref="L29:L32"/>
    <mergeCell ref="M29:M32"/>
    <mergeCell ref="S29:S32"/>
    <mergeCell ref="T29:T32"/>
    <mergeCell ref="T21:T24"/>
    <mergeCell ref="N22:R22"/>
    <mergeCell ref="L21:L24"/>
    <mergeCell ref="AB13:AB16"/>
    <mergeCell ref="AB9:AB12"/>
    <mergeCell ref="K5:K8"/>
    <mergeCell ref="E14:I14"/>
    <mergeCell ref="K13:K16"/>
    <mergeCell ref="E15:I15"/>
    <mergeCell ref="N6:R6"/>
    <mergeCell ref="A29:A32"/>
    <mergeCell ref="U33:U36"/>
    <mergeCell ref="A25:A28"/>
    <mergeCell ref="U29:U32"/>
    <mergeCell ref="E22:I22"/>
    <mergeCell ref="B27:B28"/>
    <mergeCell ref="C17:C20"/>
    <mergeCell ref="D17:D20"/>
    <mergeCell ref="C9:C12"/>
    <mergeCell ref="D9:D12"/>
    <mergeCell ref="C13:C16"/>
    <mergeCell ref="D13:D16"/>
    <mergeCell ref="C5:C8"/>
    <mergeCell ref="B7:B8"/>
    <mergeCell ref="B9:B10"/>
    <mergeCell ref="B11:B12"/>
    <mergeCell ref="B13:B14"/>
    <mergeCell ref="B15:B16"/>
    <mergeCell ref="B17:B18"/>
    <mergeCell ref="AD21:AD24"/>
    <mergeCell ref="J9:J12"/>
    <mergeCell ref="K9:K12"/>
    <mergeCell ref="AD9:AD12"/>
    <mergeCell ref="E11:I11"/>
    <mergeCell ref="J13:J16"/>
    <mergeCell ref="AC37:AC40"/>
    <mergeCell ref="V5:V8"/>
    <mergeCell ref="AB5:AB8"/>
    <mergeCell ref="V37:V40"/>
    <mergeCell ref="W38:AA38"/>
    <mergeCell ref="W6:AA6"/>
    <mergeCell ref="W7:AA7"/>
    <mergeCell ref="U5:U8"/>
    <mergeCell ref="T37:T40"/>
    <mergeCell ref="E34:I34"/>
    <mergeCell ref="E18:I18"/>
    <mergeCell ref="M17:M20"/>
    <mergeCell ref="S17:S20"/>
    <mergeCell ref="T17:T20"/>
    <mergeCell ref="N18:R18"/>
    <mergeCell ref="N19:R19"/>
    <mergeCell ref="N23:R23"/>
    <mergeCell ref="J5:J8"/>
    <mergeCell ref="AF34:AJ34"/>
    <mergeCell ref="C33:C36"/>
    <mergeCell ref="D33:D36"/>
    <mergeCell ref="J33:J36"/>
    <mergeCell ref="K33:K36"/>
    <mergeCell ref="AD33:AD36"/>
    <mergeCell ref="AF35:AJ35"/>
    <mergeCell ref="E35:I35"/>
    <mergeCell ref="AF39:AJ39"/>
    <mergeCell ref="E39:I39"/>
    <mergeCell ref="AE37:AE40"/>
    <mergeCell ref="U37:U40"/>
    <mergeCell ref="N39:R39"/>
    <mergeCell ref="L37:L40"/>
    <mergeCell ref="W39:AA39"/>
    <mergeCell ref="AB37:AB40"/>
    <mergeCell ref="AK37:AK40"/>
    <mergeCell ref="AL37:AL40"/>
    <mergeCell ref="E38:I38"/>
    <mergeCell ref="AF38:AJ38"/>
    <mergeCell ref="C37:C40"/>
    <mergeCell ref="D37:D40"/>
    <mergeCell ref="M37:M40"/>
    <mergeCell ref="S37:S40"/>
    <mergeCell ref="N38:R38"/>
    <mergeCell ref="AZ10:AZ13"/>
    <mergeCell ref="AO10:AO13"/>
    <mergeCell ref="AP10:AP13"/>
    <mergeCell ref="AQ10:AQ13"/>
    <mergeCell ref="AR10:AR13"/>
    <mergeCell ref="AS10:AS13"/>
    <mergeCell ref="AT10:AT13"/>
    <mergeCell ref="AU10:AU13"/>
    <mergeCell ref="AV10:AV13"/>
    <mergeCell ref="AW10:AW13"/>
    <mergeCell ref="AX10:AX13"/>
    <mergeCell ref="AY10:AY13"/>
    <mergeCell ref="C29:C32"/>
    <mergeCell ref="D29:D32"/>
    <mergeCell ref="J29:J32"/>
    <mergeCell ref="K29:K32"/>
    <mergeCell ref="AD29:AD32"/>
    <mergeCell ref="AE25:AE28"/>
    <mergeCell ref="AK25:AK28"/>
    <mergeCell ref="AL25:AL28"/>
    <mergeCell ref="E26:I26"/>
    <mergeCell ref="AF26:AJ26"/>
    <mergeCell ref="C25:C28"/>
    <mergeCell ref="D25:D28"/>
    <mergeCell ref="AE29:AE32"/>
    <mergeCell ref="AK29:AK32"/>
    <mergeCell ref="AL29:AL32"/>
    <mergeCell ref="E30:I30"/>
    <mergeCell ref="AF30:AJ30"/>
    <mergeCell ref="J25:J28"/>
    <mergeCell ref="K25:K28"/>
    <mergeCell ref="AD25:AD28"/>
    <mergeCell ref="N27:R27"/>
    <mergeCell ref="A1:B1"/>
    <mergeCell ref="V1:X1"/>
    <mergeCell ref="C1:H1"/>
    <mergeCell ref="I1:K1"/>
    <mergeCell ref="L1:T1"/>
    <mergeCell ref="AG1:AH1"/>
    <mergeCell ref="AR3:AZ3"/>
    <mergeCell ref="AF11:AJ11"/>
    <mergeCell ref="AF15:AJ15"/>
    <mergeCell ref="E7:I7"/>
    <mergeCell ref="AF7:AJ7"/>
    <mergeCell ref="W11:AA11"/>
    <mergeCell ref="W15:AA15"/>
    <mergeCell ref="AE13:AE16"/>
    <mergeCell ref="AE9:AE12"/>
    <mergeCell ref="AE5:AE8"/>
    <mergeCell ref="N11:R11"/>
    <mergeCell ref="N15:R15"/>
    <mergeCell ref="AK9:AK12"/>
    <mergeCell ref="AL9:AL12"/>
    <mergeCell ref="E10:I10"/>
    <mergeCell ref="AF10:AJ10"/>
    <mergeCell ref="L3:T3"/>
    <mergeCell ref="L4:T4"/>
    <mergeCell ref="AI1:AL1"/>
    <mergeCell ref="Z1:AC1"/>
    <mergeCell ref="AD1:AF1"/>
    <mergeCell ref="AF19:AJ19"/>
    <mergeCell ref="E19:I19"/>
    <mergeCell ref="E23:I23"/>
    <mergeCell ref="E27:I27"/>
    <mergeCell ref="N31:R31"/>
    <mergeCell ref="N35:R35"/>
    <mergeCell ref="W27:AA27"/>
    <mergeCell ref="W31:AA31"/>
    <mergeCell ref="W35:AA35"/>
    <mergeCell ref="E31:I31"/>
    <mergeCell ref="AF23:AJ23"/>
    <mergeCell ref="AF27:AJ27"/>
    <mergeCell ref="AF31:AJ31"/>
    <mergeCell ref="AD5:AD8"/>
    <mergeCell ref="AK13:AK16"/>
    <mergeCell ref="AL13:AL16"/>
    <mergeCell ref="AF14:AJ14"/>
    <mergeCell ref="AD4:AL4"/>
    <mergeCell ref="AD13:AD16"/>
    <mergeCell ref="AE17:AE20"/>
    <mergeCell ref="AK17:AK20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83" orientation="portrait" blackAndWhite="1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15"/>
  <sheetViews>
    <sheetView zoomScale="90" zoomScaleNormal="90" workbookViewId="0">
      <selection activeCell="AY8" sqref="AY8"/>
    </sheetView>
  </sheetViews>
  <sheetFormatPr defaultColWidth="9" defaultRowHeight="37.5" customHeight="1"/>
  <cols>
    <col min="1" max="1" width="10.109375" style="16" customWidth="1"/>
    <col min="2" max="37" width="2.44140625" style="16" customWidth="1"/>
    <col min="38" max="42" width="4.77734375" style="16" customWidth="1"/>
    <col min="43" max="43" width="4.6640625" style="16" customWidth="1"/>
    <col min="44" max="44" width="4.77734375" style="16" customWidth="1"/>
    <col min="45" max="45" width="4.44140625" style="16" customWidth="1"/>
    <col min="46" max="47" width="4.44140625" style="17" customWidth="1"/>
    <col min="48" max="16384" width="9" style="17"/>
  </cols>
  <sheetData>
    <row r="1" spans="1:45" s="28" customFormat="1" ht="37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 s="26" customFormat="1" ht="37.5" customHeight="1" thickTop="1" thickBot="1">
      <c r="A2" s="25">
        <v>2021</v>
      </c>
      <c r="B2" s="198" t="s">
        <v>17</v>
      </c>
      <c r="C2" s="198"/>
      <c r="D2" s="198"/>
      <c r="E2" s="198"/>
      <c r="F2" s="198"/>
      <c r="G2" s="198"/>
      <c r="H2" s="180" t="s">
        <v>60</v>
      </c>
      <c r="I2" s="181"/>
      <c r="J2" s="181"/>
      <c r="K2" s="182"/>
      <c r="L2" s="183" t="s">
        <v>61</v>
      </c>
      <c r="M2" s="183"/>
      <c r="N2" s="183"/>
      <c r="O2" s="183"/>
      <c r="P2" s="183" t="s">
        <v>62</v>
      </c>
      <c r="Q2" s="183"/>
      <c r="R2" s="183"/>
      <c r="S2" s="183"/>
      <c r="T2" s="188" t="s">
        <v>63</v>
      </c>
      <c r="U2" s="188"/>
      <c r="V2" s="188"/>
      <c r="W2" s="188"/>
      <c r="X2" s="183" t="s">
        <v>64</v>
      </c>
      <c r="Y2" s="183"/>
      <c r="Z2" s="183"/>
      <c r="AA2" s="180" t="s">
        <v>65</v>
      </c>
      <c r="AB2" s="181"/>
      <c r="AC2" s="182"/>
      <c r="AD2" s="187" t="s">
        <v>66</v>
      </c>
      <c r="AE2" s="187"/>
      <c r="AF2" s="187"/>
      <c r="AG2" s="187"/>
      <c r="AH2" s="187"/>
      <c r="AI2" s="187"/>
      <c r="AJ2" s="187"/>
      <c r="AK2" s="187"/>
      <c r="AL2" s="185" t="str">
        <f>'[1]９チーム対戦カード'!Z1</f>
        <v>北九州</v>
      </c>
      <c r="AM2" s="185"/>
      <c r="AN2" s="184" t="s">
        <v>56</v>
      </c>
      <c r="AO2" s="184"/>
      <c r="AP2" s="37">
        <v>1</v>
      </c>
      <c r="AQ2" s="189" t="s">
        <v>67</v>
      </c>
      <c r="AR2" s="189"/>
      <c r="AS2" s="189"/>
    </row>
    <row r="3" spans="1:45" s="28" customFormat="1" ht="37.5" customHeight="1" thickTop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9"/>
      <c r="AC3" s="29"/>
      <c r="AD3" s="27"/>
      <c r="AE3" s="29"/>
      <c r="AF3" s="29"/>
      <c r="AG3" s="29"/>
      <c r="AH3" s="27"/>
      <c r="AI3" s="29"/>
      <c r="AJ3" s="29"/>
      <c r="AK3" s="29"/>
      <c r="AL3" s="189" t="s">
        <v>57</v>
      </c>
      <c r="AM3" s="189"/>
      <c r="AN3" s="189"/>
      <c r="AO3" s="186" t="s">
        <v>58</v>
      </c>
      <c r="AP3" s="186"/>
      <c r="AQ3" s="186"/>
      <c r="AR3" s="186"/>
      <c r="AS3" s="186"/>
    </row>
    <row r="4" spans="1:45" ht="37.5" customHeight="1">
      <c r="A4" s="36" t="s">
        <v>2</v>
      </c>
      <c r="B4" s="199" t="str">
        <f>A5</f>
        <v>ビゴール</v>
      </c>
      <c r="C4" s="199"/>
      <c r="D4" s="199"/>
      <c r="E4" s="199"/>
      <c r="F4" s="199" t="str">
        <f>IF(A6="","",A6)</f>
        <v>中井</v>
      </c>
      <c r="G4" s="199"/>
      <c r="H4" s="199"/>
      <c r="I4" s="199"/>
      <c r="J4" s="199" t="str">
        <f>IF(A7="","",A7)</f>
        <v>ラソス香月</v>
      </c>
      <c r="K4" s="199"/>
      <c r="L4" s="199"/>
      <c r="M4" s="199"/>
      <c r="N4" s="199" t="str">
        <f>IF($A8="","",$A8)</f>
        <v>IBUKI</v>
      </c>
      <c r="O4" s="199"/>
      <c r="P4" s="199"/>
      <c r="Q4" s="199"/>
      <c r="R4" s="199" t="str">
        <f>IF($A9="","",$A9)</f>
        <v>折尾</v>
      </c>
      <c r="S4" s="199"/>
      <c r="T4" s="199"/>
      <c r="U4" s="199"/>
      <c r="V4" s="199" t="str">
        <f>IF($A10="","",$A10)</f>
        <v>ひびき</v>
      </c>
      <c r="W4" s="199"/>
      <c r="X4" s="199"/>
      <c r="Y4" s="199"/>
      <c r="Z4" s="199" t="str">
        <f>IF($A11="","",$A11)</f>
        <v>小倉ダック</v>
      </c>
      <c r="AA4" s="199"/>
      <c r="AB4" s="199"/>
      <c r="AC4" s="199"/>
      <c r="AD4" s="199" t="str">
        <f>IF($A12="","",$A12)</f>
        <v>小倉南Ｊ</v>
      </c>
      <c r="AE4" s="199"/>
      <c r="AF4" s="199"/>
      <c r="AG4" s="199"/>
      <c r="AH4" s="199" t="str">
        <f>IF($A13="","",$A13)</f>
        <v>深町</v>
      </c>
      <c r="AI4" s="199"/>
      <c r="AJ4" s="199"/>
      <c r="AK4" s="199"/>
      <c r="AL4" s="24" t="s">
        <v>3</v>
      </c>
      <c r="AM4" s="24" t="s">
        <v>4</v>
      </c>
      <c r="AN4" s="24" t="s">
        <v>5</v>
      </c>
      <c r="AO4" s="24" t="s">
        <v>6</v>
      </c>
      <c r="AP4" s="24" t="s">
        <v>7</v>
      </c>
      <c r="AQ4" s="24" t="s">
        <v>8</v>
      </c>
      <c r="AR4" s="24" t="s">
        <v>9</v>
      </c>
      <c r="AS4" s="24" t="s">
        <v>68</v>
      </c>
    </row>
    <row r="5" spans="1:45" ht="37.5" customHeight="1">
      <c r="A5" s="34" t="s">
        <v>70</v>
      </c>
      <c r="B5" s="191" t="s">
        <v>10</v>
      </c>
      <c r="C5" s="192"/>
      <c r="D5" s="192"/>
      <c r="E5" s="193"/>
      <c r="F5" s="30" t="str">
        <f>IF(G5="","",IF(G5-I5&gt;0,"○",IF(G5-I5&lt;0,"●",IF(G5-I5=0,"△","?"))))</f>
        <v/>
      </c>
      <c r="G5" s="35"/>
      <c r="H5" s="32" t="s">
        <v>1</v>
      </c>
      <c r="I5" s="33"/>
      <c r="J5" s="30" t="str">
        <f>IF(K5="","",IF(K5-M5&gt;0,"○",IF(K5-M5&lt;0,"●",IF(K5-M5=0,"△","?"))))</f>
        <v/>
      </c>
      <c r="K5" s="31"/>
      <c r="L5" s="32" t="s">
        <v>1</v>
      </c>
      <c r="M5" s="33"/>
      <c r="N5" s="30" t="str">
        <f>IF(O5="","",IF(O5-Q5&gt;0,"○",IF(O5-Q5&lt;0,"●",IF(O5-Q5=0,"△","?"))))</f>
        <v/>
      </c>
      <c r="O5" s="31"/>
      <c r="P5" s="32" t="s">
        <v>1</v>
      </c>
      <c r="Q5" s="33"/>
      <c r="R5" s="30" t="str">
        <f>IF(S5="","",IF(S5-U5&gt;0,"○",IF(S5-U5&lt;0,"●",IF(S5-U5=0,"△","?"))))</f>
        <v/>
      </c>
      <c r="S5" s="31"/>
      <c r="T5" s="32" t="s">
        <v>1</v>
      </c>
      <c r="U5" s="33"/>
      <c r="V5" s="30" t="str">
        <f>IF(W5="","",IF(W5-Y5&gt;0,"○",IF(W5-Y5&lt;0,"●",IF(W5-Y5=0,"△","?"))))</f>
        <v/>
      </c>
      <c r="W5" s="31"/>
      <c r="X5" s="32" t="s">
        <v>1</v>
      </c>
      <c r="Y5" s="33"/>
      <c r="Z5" s="42" t="str">
        <f t="shared" ref="Z5:Z10" si="0">IF(AA5="","",IF(AA5-AC5&gt;0,"○",IF(AA5-AC5&lt;0,"●",IF(AA5-AC5=0,"△","?"))))</f>
        <v/>
      </c>
      <c r="AA5" s="31"/>
      <c r="AB5" s="32" t="s">
        <v>69</v>
      </c>
      <c r="AC5" s="33"/>
      <c r="AD5" s="42" t="str">
        <f t="shared" ref="AD5:AD11" si="1">IF(AE5="","",IF(AE5-AG5&gt;0,"○",IF(AE5-AG5&lt;0,"●",IF(AE5-AG5=0,"△","?"))))</f>
        <v/>
      </c>
      <c r="AE5" s="31"/>
      <c r="AF5" s="32" t="s">
        <v>69</v>
      </c>
      <c r="AG5" s="33"/>
      <c r="AH5" s="42" t="str">
        <f t="shared" ref="AH5:AH12" si="2">IF(AI5="","",IF(AI5-AK5&gt;0,"○",IF(AI5-AK5&lt;0,"●",IF(AI5-AK5=0,"△","?"))))</f>
        <v/>
      </c>
      <c r="AI5" s="31"/>
      <c r="AJ5" s="32" t="s">
        <v>69</v>
      </c>
      <c r="AK5" s="33"/>
      <c r="AL5" s="72">
        <f>IF(A5="","",COUNTIF($B5:$AK5,"○"))</f>
        <v>0</v>
      </c>
      <c r="AM5" s="74">
        <f>IF(A5="","",COUNTIF($B5:$AK5,"△"))</f>
        <v>0</v>
      </c>
      <c r="AN5" s="74">
        <f>IF(A5="","",COUNTIF($B5:$AK5,"●"))</f>
        <v>0</v>
      </c>
      <c r="AO5" s="74">
        <f>IF(A5="","",((COUNTIF($B5:$AK5,"○")*3)+(COUNTIF($B5:$AK5,"△"))))</f>
        <v>0</v>
      </c>
      <c r="AP5" s="74">
        <f>IF(A5="","",SUM(C5,G5,K5,O5,S5,W5,AA5,AE5,AI5))</f>
        <v>0</v>
      </c>
      <c r="AQ5" s="74">
        <f>IF(A5="","",SUM(E5,I5,M5,Q5,U5,Y5,AC5,AG5,AK5))</f>
        <v>0</v>
      </c>
      <c r="AR5" s="74">
        <f>IF(A5="","",AP5-AQ5)</f>
        <v>0</v>
      </c>
      <c r="AS5" s="73">
        <f t="shared" ref="AS5:AS13" si="3">IF(A5="","",RANK(AO5,$AO$5:$AO$13))</f>
        <v>1</v>
      </c>
    </row>
    <row r="6" spans="1:45" ht="37.5" customHeight="1">
      <c r="A6" s="18" t="s">
        <v>73</v>
      </c>
      <c r="B6" s="21" t="str">
        <f t="shared" ref="B6:B13" si="4">IF(C6="","",IF(C6-E6&gt;0,"○",IF(C6-E6&lt;0,"●",IF(C6-E6=0,"△","?"))))</f>
        <v/>
      </c>
      <c r="C6" s="22" t="str">
        <f>IF(G5="","",I5)</f>
        <v/>
      </c>
      <c r="D6" s="22" t="s">
        <v>1</v>
      </c>
      <c r="E6" s="23" t="str">
        <f>IF(I5="","",G5)</f>
        <v/>
      </c>
      <c r="F6" s="194" t="s">
        <v>10</v>
      </c>
      <c r="G6" s="195"/>
      <c r="H6" s="195"/>
      <c r="I6" s="196"/>
      <c r="J6" s="42" t="str">
        <f>IF(K6="","",IF(K6-M6&gt;0,"○",IF(K6-M6&lt;0,"●",IF(K6-M6=0,"△","?"))))</f>
        <v/>
      </c>
      <c r="K6" s="20"/>
      <c r="L6" s="43" t="s">
        <v>1</v>
      </c>
      <c r="M6" s="19"/>
      <c r="N6" s="42" t="str">
        <f>IF(O6="","",IF(O6-Q6&gt;0,"○",IF(O6-Q6&lt;0,"●",IF(O6-Q6=0,"△","?"))))</f>
        <v/>
      </c>
      <c r="O6" s="20"/>
      <c r="P6" s="43" t="s">
        <v>1</v>
      </c>
      <c r="Q6" s="19"/>
      <c r="R6" s="42" t="str">
        <f>IF(S6="","",IF(S6-U6&gt;0,"○",IF(S6-U6&lt;0,"●",IF(S6-U6=0,"△","?"))))</f>
        <v/>
      </c>
      <c r="S6" s="20"/>
      <c r="T6" s="43" t="s">
        <v>1</v>
      </c>
      <c r="U6" s="19"/>
      <c r="V6" s="42" t="str">
        <f>IF(W6="","",IF(W6-Y6&gt;0,"○",IF(W6-Y6&lt;0,"●",IF(W6-Y6=0,"△","?"))))</f>
        <v/>
      </c>
      <c r="W6" s="20"/>
      <c r="X6" s="43" t="s">
        <v>1</v>
      </c>
      <c r="Y6" s="19"/>
      <c r="Z6" s="42" t="str">
        <f t="shared" si="0"/>
        <v/>
      </c>
      <c r="AA6" s="20"/>
      <c r="AB6" s="43" t="s">
        <v>1</v>
      </c>
      <c r="AC6" s="19"/>
      <c r="AD6" s="42" t="str">
        <f t="shared" si="1"/>
        <v/>
      </c>
      <c r="AE6" s="20"/>
      <c r="AF6" s="43" t="s">
        <v>1</v>
      </c>
      <c r="AG6" s="19"/>
      <c r="AH6" s="42" t="str">
        <f t="shared" si="2"/>
        <v/>
      </c>
      <c r="AI6" s="20"/>
      <c r="AJ6" s="43" t="s">
        <v>1</v>
      </c>
      <c r="AK6" s="19"/>
      <c r="AL6" s="72">
        <f t="shared" ref="AL6:AL13" si="5">IF(A6="","",COUNTIF($B6:$AK6,"○"))</f>
        <v>0</v>
      </c>
      <c r="AM6" s="74">
        <f t="shared" ref="AM6:AM13" si="6">IF(A6="","",COUNTIF($B6:$AK6,"△"))</f>
        <v>0</v>
      </c>
      <c r="AN6" s="74">
        <f t="shared" ref="AN6:AN13" si="7">IF(A6="","",COUNTIF($B6:$AK6,"●"))</f>
        <v>0</v>
      </c>
      <c r="AO6" s="74">
        <f t="shared" ref="AO6:AO13" si="8">IF(A6="","",((COUNTIF($B6:$AK6,"○")*3)+(COUNTIF($B6:$AK6,"△"))))</f>
        <v>0</v>
      </c>
      <c r="AP6" s="74">
        <f t="shared" ref="AP6:AP13" si="9">IF(A6="","",SUM(C6,G6,K6,O6,S6,W6,AA6,AE6,AI6))</f>
        <v>0</v>
      </c>
      <c r="AQ6" s="74">
        <f t="shared" ref="AQ6:AQ13" si="10">IF(A6="","",SUM(E6,I6,M6,Q6,U6,Y6,AC6,AG6,AK6))</f>
        <v>0</v>
      </c>
      <c r="AR6" s="74">
        <f t="shared" ref="AR6:AR13" si="11">IF(A6="","",AP6-AQ6)</f>
        <v>0</v>
      </c>
      <c r="AS6" s="73">
        <f t="shared" si="3"/>
        <v>1</v>
      </c>
    </row>
    <row r="7" spans="1:45" ht="37.5" customHeight="1">
      <c r="A7" s="18" t="s">
        <v>48</v>
      </c>
      <c r="B7" s="21" t="str">
        <f t="shared" si="4"/>
        <v/>
      </c>
      <c r="C7" s="22" t="str">
        <f>IF(K5="","",M5)</f>
        <v/>
      </c>
      <c r="D7" s="22" t="s">
        <v>1</v>
      </c>
      <c r="E7" s="23" t="str">
        <f>IF(M5="","",K5)</f>
        <v/>
      </c>
      <c r="F7" s="42" t="str">
        <f>IF(G7="","",IF(G7-I7&gt;0,"○",IF(G7-I7&lt;0,"●",IF(G7-I7=0,"△","?"))))</f>
        <v/>
      </c>
      <c r="G7" s="43" t="str">
        <f>IF(K$6="","",M$6)</f>
        <v/>
      </c>
      <c r="H7" s="43" t="s">
        <v>1</v>
      </c>
      <c r="I7" s="44" t="str">
        <f>IF(M$6="","",K$6)</f>
        <v/>
      </c>
      <c r="J7" s="190" t="s">
        <v>10</v>
      </c>
      <c r="K7" s="190"/>
      <c r="L7" s="190"/>
      <c r="M7" s="190"/>
      <c r="N7" s="42" t="str">
        <f>IF(O7="","",IF(O7-Q7&gt;0,"○",IF(O7-Q7&lt;0,"●",IF(O7-Q7=0,"△","?"))))</f>
        <v/>
      </c>
      <c r="O7" s="20"/>
      <c r="P7" s="43" t="s">
        <v>1</v>
      </c>
      <c r="Q7" s="19"/>
      <c r="R7" s="42" t="str">
        <f>IF(S7="","",IF(S7-U7&gt;0,"○",IF(S7-U7&lt;0,"●",IF(S7-U7=0,"△","?"))))</f>
        <v/>
      </c>
      <c r="S7" s="20"/>
      <c r="T7" s="43" t="s">
        <v>1</v>
      </c>
      <c r="U7" s="19"/>
      <c r="V7" s="42" t="str">
        <f>IF(W7="","",IF(W7-Y7&gt;0,"○",IF(W7-Y7&lt;0,"●",IF(W7-Y7=0,"△","?"))))</f>
        <v/>
      </c>
      <c r="W7" s="20"/>
      <c r="X7" s="43" t="s">
        <v>1</v>
      </c>
      <c r="Y7" s="19"/>
      <c r="Z7" s="42" t="str">
        <f t="shared" si="0"/>
        <v/>
      </c>
      <c r="AA7" s="20"/>
      <c r="AB7" s="43" t="s">
        <v>1</v>
      </c>
      <c r="AC7" s="19"/>
      <c r="AD7" s="42" t="str">
        <f t="shared" si="1"/>
        <v/>
      </c>
      <c r="AE7" s="20"/>
      <c r="AF7" s="43" t="s">
        <v>1</v>
      </c>
      <c r="AG7" s="19"/>
      <c r="AH7" s="42" t="str">
        <f t="shared" si="2"/>
        <v/>
      </c>
      <c r="AI7" s="20"/>
      <c r="AJ7" s="43" t="s">
        <v>1</v>
      </c>
      <c r="AK7" s="19"/>
      <c r="AL7" s="72">
        <f t="shared" si="5"/>
        <v>0</v>
      </c>
      <c r="AM7" s="74">
        <f t="shared" si="6"/>
        <v>0</v>
      </c>
      <c r="AN7" s="74">
        <f t="shared" si="7"/>
        <v>0</v>
      </c>
      <c r="AO7" s="74">
        <f t="shared" si="8"/>
        <v>0</v>
      </c>
      <c r="AP7" s="74">
        <f t="shared" si="9"/>
        <v>0</v>
      </c>
      <c r="AQ7" s="74">
        <f t="shared" si="10"/>
        <v>0</v>
      </c>
      <c r="AR7" s="74">
        <f t="shared" si="11"/>
        <v>0</v>
      </c>
      <c r="AS7" s="73">
        <f t="shared" si="3"/>
        <v>1</v>
      </c>
    </row>
    <row r="8" spans="1:45" ht="37.5" customHeight="1">
      <c r="A8" s="18" t="s">
        <v>81</v>
      </c>
      <c r="B8" s="21" t="str">
        <f t="shared" si="4"/>
        <v/>
      </c>
      <c r="C8" s="22" t="str">
        <f>IF(O5="","",Q5)</f>
        <v/>
      </c>
      <c r="D8" s="22" t="s">
        <v>1</v>
      </c>
      <c r="E8" s="23" t="str">
        <f>IF(Q$5="","",O$5)</f>
        <v/>
      </c>
      <c r="F8" s="42" t="str">
        <f t="shared" ref="F8:F13" si="12">IF(G8="","",IF(G8-I8&gt;0,"○",IF(G8-I8&lt;0,"●",IF(G8-I8=0,"△","?"))))</f>
        <v/>
      </c>
      <c r="G8" s="43" t="str">
        <f>IF(O$6="","",Q$6)</f>
        <v/>
      </c>
      <c r="H8" s="43" t="s">
        <v>1</v>
      </c>
      <c r="I8" s="44" t="str">
        <f>IF(Q$6="","",O$6)</f>
        <v/>
      </c>
      <c r="J8" s="42" t="str">
        <f t="shared" ref="J8:J13" si="13">IF(K8="","",IF(K8-M8&gt;0,"○",IF(K8-M8&lt;0,"●",IF(K8-M8=0,"△","?"))))</f>
        <v/>
      </c>
      <c r="K8" s="43" t="str">
        <f>IF(Q$7="","",Q$7)</f>
        <v/>
      </c>
      <c r="L8" s="43" t="s">
        <v>1</v>
      </c>
      <c r="M8" s="44" t="str">
        <f>IF(O$7="","",O$7)</f>
        <v/>
      </c>
      <c r="N8" s="190" t="s">
        <v>10</v>
      </c>
      <c r="O8" s="190"/>
      <c r="P8" s="190"/>
      <c r="Q8" s="190"/>
      <c r="R8" s="42" t="str">
        <f>IF(S8="","",IF(S8-U8&gt;0,"○",IF(S8-U8&lt;0,"●",IF(S8-U8=0,"△","?"))))</f>
        <v/>
      </c>
      <c r="S8" s="20"/>
      <c r="T8" s="43" t="s">
        <v>1</v>
      </c>
      <c r="U8" s="19"/>
      <c r="V8" s="42" t="str">
        <f>IF(W8="","",IF(W8-Y8&gt;0,"○",IF(W8-Y8&lt;0,"●",IF(W8-Y8=0,"△","?"))))</f>
        <v/>
      </c>
      <c r="W8" s="20"/>
      <c r="X8" s="43" t="s">
        <v>1</v>
      </c>
      <c r="Y8" s="19"/>
      <c r="Z8" s="42" t="str">
        <f t="shared" si="0"/>
        <v/>
      </c>
      <c r="AA8" s="20"/>
      <c r="AB8" s="43" t="s">
        <v>1</v>
      </c>
      <c r="AC8" s="19"/>
      <c r="AD8" s="42" t="str">
        <f t="shared" si="1"/>
        <v/>
      </c>
      <c r="AE8" s="20"/>
      <c r="AF8" s="43" t="s">
        <v>1</v>
      </c>
      <c r="AG8" s="19"/>
      <c r="AH8" s="42" t="str">
        <f t="shared" si="2"/>
        <v/>
      </c>
      <c r="AI8" s="20"/>
      <c r="AJ8" s="43" t="s">
        <v>1</v>
      </c>
      <c r="AK8" s="19"/>
      <c r="AL8" s="72">
        <f t="shared" si="5"/>
        <v>0</v>
      </c>
      <c r="AM8" s="74">
        <f t="shared" si="6"/>
        <v>0</v>
      </c>
      <c r="AN8" s="74">
        <f t="shared" si="7"/>
        <v>0</v>
      </c>
      <c r="AO8" s="74">
        <f t="shared" si="8"/>
        <v>0</v>
      </c>
      <c r="AP8" s="74">
        <f t="shared" si="9"/>
        <v>0</v>
      </c>
      <c r="AQ8" s="74">
        <f t="shared" si="10"/>
        <v>0</v>
      </c>
      <c r="AR8" s="74">
        <f t="shared" si="11"/>
        <v>0</v>
      </c>
      <c r="AS8" s="73">
        <f t="shared" si="3"/>
        <v>1</v>
      </c>
    </row>
    <row r="9" spans="1:45" ht="37.5" customHeight="1">
      <c r="A9" s="18" t="s">
        <v>72</v>
      </c>
      <c r="B9" s="21" t="str">
        <f t="shared" si="4"/>
        <v/>
      </c>
      <c r="C9" s="22" t="str">
        <f>IF(S5="","",U5)</f>
        <v/>
      </c>
      <c r="D9" s="22" t="s">
        <v>1</v>
      </c>
      <c r="E9" s="23" t="str">
        <f>IF(U$5="","",S$5)</f>
        <v/>
      </c>
      <c r="F9" s="42" t="str">
        <f t="shared" si="12"/>
        <v/>
      </c>
      <c r="G9" s="43" t="str">
        <f>IF(S$6="","",U$6)</f>
        <v/>
      </c>
      <c r="H9" s="43" t="s">
        <v>1</v>
      </c>
      <c r="I9" s="44" t="str">
        <f>IF(U$6="","",S$6)</f>
        <v/>
      </c>
      <c r="J9" s="42" t="str">
        <f t="shared" si="13"/>
        <v/>
      </c>
      <c r="K9" s="43" t="str">
        <f>IF(S$7="","",U$7)</f>
        <v/>
      </c>
      <c r="L9" s="43" t="s">
        <v>1</v>
      </c>
      <c r="M9" s="44" t="str">
        <f>IF(U$7="","",S$7)</f>
        <v/>
      </c>
      <c r="N9" s="42" t="str">
        <f>IF(O9="","",IF(O9-Q9&gt;0,"○",IF(O9-Q9&lt;0,"●",IF(O9-Q9=0,"△","?"))))</f>
        <v/>
      </c>
      <c r="O9" s="43" t="str">
        <f>IF(U$8="","",U$8)</f>
        <v/>
      </c>
      <c r="P9" s="43" t="s">
        <v>1</v>
      </c>
      <c r="Q9" s="44" t="str">
        <f>IF(U$8="","",S$8)</f>
        <v/>
      </c>
      <c r="R9" s="190" t="s">
        <v>10</v>
      </c>
      <c r="S9" s="190"/>
      <c r="T9" s="190"/>
      <c r="U9" s="190"/>
      <c r="V9" s="42" t="str">
        <f>IF(W9="","",IF(W9-Y9&gt;0,"○",IF(W9-Y9&lt;0,"●",IF(W9-Y9=0,"△","?"))))</f>
        <v/>
      </c>
      <c r="W9" s="20"/>
      <c r="X9" s="43" t="s">
        <v>1</v>
      </c>
      <c r="Y9" s="19"/>
      <c r="Z9" s="42" t="str">
        <f t="shared" si="0"/>
        <v/>
      </c>
      <c r="AA9" s="20"/>
      <c r="AB9" s="43" t="s">
        <v>1</v>
      </c>
      <c r="AC9" s="19"/>
      <c r="AD9" s="42" t="str">
        <f t="shared" si="1"/>
        <v/>
      </c>
      <c r="AE9" s="20"/>
      <c r="AF9" s="43" t="s">
        <v>1</v>
      </c>
      <c r="AG9" s="19"/>
      <c r="AH9" s="42" t="str">
        <f t="shared" si="2"/>
        <v/>
      </c>
      <c r="AI9" s="20"/>
      <c r="AJ9" s="43" t="s">
        <v>1</v>
      </c>
      <c r="AK9" s="19"/>
      <c r="AL9" s="72">
        <f t="shared" si="5"/>
        <v>0</v>
      </c>
      <c r="AM9" s="74">
        <f t="shared" si="6"/>
        <v>0</v>
      </c>
      <c r="AN9" s="74">
        <f t="shared" si="7"/>
        <v>0</v>
      </c>
      <c r="AO9" s="74">
        <f t="shared" si="8"/>
        <v>0</v>
      </c>
      <c r="AP9" s="74">
        <f t="shared" si="9"/>
        <v>0</v>
      </c>
      <c r="AQ9" s="74">
        <f t="shared" si="10"/>
        <v>0</v>
      </c>
      <c r="AR9" s="74">
        <f t="shared" si="11"/>
        <v>0</v>
      </c>
      <c r="AS9" s="73">
        <f t="shared" si="3"/>
        <v>1</v>
      </c>
    </row>
    <row r="10" spans="1:45" ht="37.5" customHeight="1">
      <c r="A10" s="18" t="s">
        <v>71</v>
      </c>
      <c r="B10" s="21" t="str">
        <f t="shared" si="4"/>
        <v/>
      </c>
      <c r="C10" s="22" t="str">
        <f>IF(W5="","",Y5)</f>
        <v/>
      </c>
      <c r="D10" s="22" t="s">
        <v>1</v>
      </c>
      <c r="E10" s="23" t="str">
        <f>IF(Y$5="","",W$5)</f>
        <v/>
      </c>
      <c r="F10" s="42" t="str">
        <f t="shared" si="12"/>
        <v/>
      </c>
      <c r="G10" s="43" t="str">
        <f>IF(W$6="","",Y$6)</f>
        <v/>
      </c>
      <c r="H10" s="43" t="s">
        <v>1</v>
      </c>
      <c r="I10" s="44" t="str">
        <f>IF(Y$6="","",W$6)</f>
        <v/>
      </c>
      <c r="J10" s="42" t="str">
        <f t="shared" si="13"/>
        <v/>
      </c>
      <c r="K10" s="43" t="str">
        <f>IF(W$7="","",Y$7)</f>
        <v/>
      </c>
      <c r="L10" s="43" t="s">
        <v>1</v>
      </c>
      <c r="M10" s="44" t="str">
        <f>IF(Y$7="","",W$7)</f>
        <v/>
      </c>
      <c r="N10" s="42" t="str">
        <f>IF(O10="","",IF(O10-Q10&gt;0,"○",IF(O10-Q10&lt;0,"●",IF(O10-Q10=0,"△","?"))))</f>
        <v/>
      </c>
      <c r="O10" s="43" t="str">
        <f>IF(W$8="","",Y$8)</f>
        <v/>
      </c>
      <c r="P10" s="43" t="s">
        <v>1</v>
      </c>
      <c r="Q10" s="44" t="str">
        <f>IF(Y$8="","",W$8)</f>
        <v/>
      </c>
      <c r="R10" s="42" t="str">
        <f>IF(S10="","",IF(S10-U10&gt;0,"○",IF(S10-U10&lt;0,"●",IF(S10-U10=0,"△","?"))))</f>
        <v/>
      </c>
      <c r="S10" s="43" t="str">
        <f>IF(W$9="","",Y$9)</f>
        <v/>
      </c>
      <c r="T10" s="43" t="s">
        <v>1</v>
      </c>
      <c r="U10" s="44" t="str">
        <f>IF(Y$9="","",W$9)</f>
        <v/>
      </c>
      <c r="V10" s="190" t="s">
        <v>10</v>
      </c>
      <c r="W10" s="190"/>
      <c r="X10" s="190"/>
      <c r="Y10" s="190"/>
      <c r="Z10" s="42" t="str">
        <f t="shared" si="0"/>
        <v/>
      </c>
      <c r="AA10" s="20"/>
      <c r="AB10" s="43" t="s">
        <v>1</v>
      </c>
      <c r="AC10" s="19"/>
      <c r="AD10" s="42" t="str">
        <f t="shared" si="1"/>
        <v/>
      </c>
      <c r="AE10" s="20"/>
      <c r="AF10" s="43" t="s">
        <v>1</v>
      </c>
      <c r="AG10" s="19"/>
      <c r="AH10" s="42" t="str">
        <f t="shared" si="2"/>
        <v/>
      </c>
      <c r="AI10" s="20"/>
      <c r="AJ10" s="43" t="s">
        <v>1</v>
      </c>
      <c r="AK10" s="19"/>
      <c r="AL10" s="72">
        <f t="shared" si="5"/>
        <v>0</v>
      </c>
      <c r="AM10" s="74">
        <f t="shared" si="6"/>
        <v>0</v>
      </c>
      <c r="AN10" s="74">
        <f t="shared" si="7"/>
        <v>0</v>
      </c>
      <c r="AO10" s="74">
        <f t="shared" si="8"/>
        <v>0</v>
      </c>
      <c r="AP10" s="74">
        <f t="shared" si="9"/>
        <v>0</v>
      </c>
      <c r="AQ10" s="74">
        <f t="shared" si="10"/>
        <v>0</v>
      </c>
      <c r="AR10" s="74">
        <f t="shared" si="11"/>
        <v>0</v>
      </c>
      <c r="AS10" s="73">
        <f t="shared" si="3"/>
        <v>1</v>
      </c>
    </row>
    <row r="11" spans="1:45" ht="37.5" customHeight="1">
      <c r="A11" s="18" t="s">
        <v>84</v>
      </c>
      <c r="B11" s="21" t="str">
        <f t="shared" si="4"/>
        <v/>
      </c>
      <c r="C11" s="22" t="str">
        <f>IF(AA5="","",AC5)</f>
        <v/>
      </c>
      <c r="D11" s="22" t="s">
        <v>1</v>
      </c>
      <c r="E11" s="23" t="str">
        <f>IF(AC$5="","",AA$5)</f>
        <v/>
      </c>
      <c r="F11" s="42" t="str">
        <f t="shared" si="12"/>
        <v/>
      </c>
      <c r="G11" s="43" t="str">
        <f>IF(AA$6="","",AC$6)</f>
        <v/>
      </c>
      <c r="H11" s="43" t="s">
        <v>1</v>
      </c>
      <c r="I11" s="44" t="str">
        <f>IF(AC$6="","",AA$6)</f>
        <v/>
      </c>
      <c r="J11" s="42" t="str">
        <f t="shared" si="13"/>
        <v/>
      </c>
      <c r="K11" s="43" t="str">
        <f>IF(AA$7="","",AC$7)</f>
        <v/>
      </c>
      <c r="L11" s="43" t="s">
        <v>1</v>
      </c>
      <c r="M11" s="44" t="str">
        <f>IF(AC$7="","",AA$7)</f>
        <v/>
      </c>
      <c r="N11" s="42" t="str">
        <f>IF(O11="","",IF(O11-Q11&gt;0,"○",IF(O11-Q11&lt;0,"●",IF(O11-Q11=0,"△","?"))))</f>
        <v/>
      </c>
      <c r="O11" s="43" t="str">
        <f>IF(AA$8="","",AC$8)</f>
        <v/>
      </c>
      <c r="P11" s="43" t="s">
        <v>1</v>
      </c>
      <c r="Q11" s="44" t="str">
        <f>IF(AC$8="","",AA$8)</f>
        <v/>
      </c>
      <c r="R11" s="42" t="str">
        <f>IF(S11="","",IF(S11-U11&gt;0,"○",IF(S11-U11&lt;0,"●",IF(S11-U11=0,"△","?"))))</f>
        <v/>
      </c>
      <c r="S11" s="43" t="str">
        <f>IF(AA$9="","",AC$9)</f>
        <v/>
      </c>
      <c r="T11" s="43" t="s">
        <v>1</v>
      </c>
      <c r="U11" s="44" t="str">
        <f>IF(AC$9="","",AA$9)</f>
        <v/>
      </c>
      <c r="V11" s="21" t="str">
        <f>IF(W11="","",IF(W11-Y11&gt;0,"○",IF(W11-Y11&lt;0,"●",IF(W11-Y11=0,"△","?"))))</f>
        <v/>
      </c>
      <c r="W11" s="22" t="str">
        <f>IF(AA$10="","",AC$10)</f>
        <v/>
      </c>
      <c r="X11" s="22" t="s">
        <v>1</v>
      </c>
      <c r="Y11" s="23" t="str">
        <f>IF(AC$10="","",AA$10)</f>
        <v/>
      </c>
      <c r="Z11" s="190" t="s">
        <v>10</v>
      </c>
      <c r="AA11" s="190"/>
      <c r="AB11" s="190"/>
      <c r="AC11" s="190"/>
      <c r="AD11" s="42" t="str">
        <f t="shared" si="1"/>
        <v/>
      </c>
      <c r="AE11" s="20"/>
      <c r="AF11" s="43" t="s">
        <v>1</v>
      </c>
      <c r="AG11" s="19"/>
      <c r="AH11" s="42" t="str">
        <f t="shared" si="2"/>
        <v/>
      </c>
      <c r="AI11" s="20"/>
      <c r="AJ11" s="43" t="s">
        <v>1</v>
      </c>
      <c r="AK11" s="19"/>
      <c r="AL11" s="72">
        <f t="shared" si="5"/>
        <v>0</v>
      </c>
      <c r="AM11" s="74">
        <f t="shared" si="6"/>
        <v>0</v>
      </c>
      <c r="AN11" s="74">
        <f t="shared" si="7"/>
        <v>0</v>
      </c>
      <c r="AO11" s="74">
        <f t="shared" si="8"/>
        <v>0</v>
      </c>
      <c r="AP11" s="74">
        <f t="shared" si="9"/>
        <v>0</v>
      </c>
      <c r="AQ11" s="74">
        <f t="shared" si="10"/>
        <v>0</v>
      </c>
      <c r="AR11" s="74">
        <f t="shared" si="11"/>
        <v>0</v>
      </c>
      <c r="AS11" s="73">
        <f t="shared" si="3"/>
        <v>1</v>
      </c>
    </row>
    <row r="12" spans="1:45" ht="37.5" customHeight="1">
      <c r="A12" s="18" t="s">
        <v>85</v>
      </c>
      <c r="B12" s="21" t="str">
        <f t="shared" si="4"/>
        <v/>
      </c>
      <c r="C12" s="22" t="str">
        <f>IF(AE$5="","",AG$5)</f>
        <v/>
      </c>
      <c r="D12" s="22" t="s">
        <v>1</v>
      </c>
      <c r="E12" s="23" t="str">
        <f>IF(AG$5="","",AE$5)</f>
        <v/>
      </c>
      <c r="F12" s="42" t="str">
        <f t="shared" si="12"/>
        <v/>
      </c>
      <c r="G12" s="43" t="str">
        <f>IF(AE$6="","",AG$6)</f>
        <v/>
      </c>
      <c r="H12" s="43" t="s">
        <v>1</v>
      </c>
      <c r="I12" s="44" t="str">
        <f>IF(AG$6="","",AE$6)</f>
        <v/>
      </c>
      <c r="J12" s="42" t="str">
        <f t="shared" si="13"/>
        <v/>
      </c>
      <c r="K12" s="43" t="str">
        <f>IF(AE$7="","",AG$7)</f>
        <v/>
      </c>
      <c r="L12" s="43" t="s">
        <v>1</v>
      </c>
      <c r="M12" s="44" t="str">
        <f>IF(AG$7="","",AE$7)</f>
        <v/>
      </c>
      <c r="N12" s="42" t="str">
        <f>IF(O12="","",IF(O12-Q12&gt;0,"○",IF(O12-Q12&lt;0,"●",IF(O12-Q12=0,"△","?"))))</f>
        <v/>
      </c>
      <c r="O12" s="43" t="str">
        <f>IF(AE$8="","",AG$8)</f>
        <v/>
      </c>
      <c r="P12" s="43" t="s">
        <v>1</v>
      </c>
      <c r="Q12" s="44" t="str">
        <f>IF(AG$8="","",AE$8)</f>
        <v/>
      </c>
      <c r="R12" s="42" t="str">
        <f>IF(S12="","",IF(S12-U12&gt;0,"○",IF(S12-U12&lt;0,"●",IF(S12-U12=0,"△","?"))))</f>
        <v/>
      </c>
      <c r="S12" s="43" t="str">
        <f>IF(AE$9="","",AG$9)</f>
        <v/>
      </c>
      <c r="T12" s="43" t="s">
        <v>1</v>
      </c>
      <c r="U12" s="44" t="str">
        <f>IF(AG$9="","",AE$9)</f>
        <v/>
      </c>
      <c r="V12" s="21" t="str">
        <f>IF(W12="","",IF(W12-Y12&gt;0,"○",IF(W12-Y12&lt;0,"●",IF(W12-Y12=0,"△","?"))))</f>
        <v/>
      </c>
      <c r="W12" s="22" t="str">
        <f>IF(AE$10="","",AG$10)</f>
        <v/>
      </c>
      <c r="X12" s="22" t="s">
        <v>1</v>
      </c>
      <c r="Y12" s="23" t="str">
        <f>IF(AG$10="","",AE$10)</f>
        <v/>
      </c>
      <c r="Z12" s="42" t="str">
        <f>IF(AA12="","",IF(AA12-AC12&gt;0,"○",IF(AA12-AC12&lt;0,"●",IF(AA12-AC12=0,"△","?"))))</f>
        <v/>
      </c>
      <c r="AA12" s="43" t="str">
        <f>IF(AE$11="","",AG$11)</f>
        <v/>
      </c>
      <c r="AB12" s="43" t="s">
        <v>1</v>
      </c>
      <c r="AC12" s="44" t="str">
        <f>IF(AG$11="","",AE$11)</f>
        <v/>
      </c>
      <c r="AD12" s="190" t="s">
        <v>10</v>
      </c>
      <c r="AE12" s="190"/>
      <c r="AF12" s="190"/>
      <c r="AG12" s="190"/>
      <c r="AH12" s="42" t="str">
        <f t="shared" si="2"/>
        <v/>
      </c>
      <c r="AI12" s="20"/>
      <c r="AJ12" s="43" t="s">
        <v>1</v>
      </c>
      <c r="AK12" s="19"/>
      <c r="AL12" s="72">
        <f t="shared" si="5"/>
        <v>0</v>
      </c>
      <c r="AM12" s="74">
        <f t="shared" si="6"/>
        <v>0</v>
      </c>
      <c r="AN12" s="74">
        <f t="shared" si="7"/>
        <v>0</v>
      </c>
      <c r="AO12" s="74">
        <f t="shared" si="8"/>
        <v>0</v>
      </c>
      <c r="AP12" s="74">
        <f t="shared" si="9"/>
        <v>0</v>
      </c>
      <c r="AQ12" s="74">
        <f t="shared" si="10"/>
        <v>0</v>
      </c>
      <c r="AR12" s="74">
        <f t="shared" si="11"/>
        <v>0</v>
      </c>
      <c r="AS12" s="73">
        <f t="shared" si="3"/>
        <v>1</v>
      </c>
    </row>
    <row r="13" spans="1:45" ht="37.5" customHeight="1">
      <c r="A13" s="18" t="s">
        <v>86</v>
      </c>
      <c r="B13" s="21" t="str">
        <f t="shared" si="4"/>
        <v/>
      </c>
      <c r="C13" s="22" t="str">
        <f>IF(AK$5="","",AK$5)</f>
        <v/>
      </c>
      <c r="D13" s="22" t="s">
        <v>1</v>
      </c>
      <c r="E13" s="23" t="str">
        <f>IF(AI$5="","",AI$5)</f>
        <v/>
      </c>
      <c r="F13" s="42" t="str">
        <f t="shared" si="12"/>
        <v/>
      </c>
      <c r="G13" s="43" t="str">
        <f>IF(AK$6="","",AK$6)</f>
        <v/>
      </c>
      <c r="H13" s="43" t="s">
        <v>1</v>
      </c>
      <c r="I13" s="44" t="str">
        <f>IF(AI$6="","",AI$6)</f>
        <v/>
      </c>
      <c r="J13" s="42" t="str">
        <f t="shared" si="13"/>
        <v/>
      </c>
      <c r="K13" s="43" t="str">
        <f>IF(AK$7="","",AK$7)</f>
        <v/>
      </c>
      <c r="L13" s="43" t="s">
        <v>1</v>
      </c>
      <c r="M13" s="44" t="str">
        <f>IF(AI$7="","",AI$7)</f>
        <v/>
      </c>
      <c r="N13" s="42" t="str">
        <f>IF(O13="","",IF(O13-Q13&gt;0,"○",IF(O13-Q13&lt;0,"●",IF(O13-Q13=0,"△","?"))))</f>
        <v/>
      </c>
      <c r="O13" s="43" t="str">
        <f>IF(AK$8="","",AK$8)</f>
        <v/>
      </c>
      <c r="P13" s="43" t="s">
        <v>1</v>
      </c>
      <c r="Q13" s="44" t="str">
        <f>IF(AI$8="","",AI$8)</f>
        <v/>
      </c>
      <c r="R13" s="42" t="str">
        <f>IF(S13="","",IF(S13-U13&gt;0,"○",IF(S13-U13&lt;0,"●",IF(S13-U13=0,"△","?"))))</f>
        <v/>
      </c>
      <c r="S13" s="43" t="str">
        <f>IF(AK$9="","",AK$9)</f>
        <v/>
      </c>
      <c r="T13" s="43" t="s">
        <v>1</v>
      </c>
      <c r="U13" s="44" t="str">
        <f>IF(AI$9="","",AI$9)</f>
        <v/>
      </c>
      <c r="V13" s="21" t="str">
        <f>IF(W13="","",IF(W13-Y13&gt;0,"○",IF(W13-Y13&lt;0,"●",IF(W13-Y13=0,"△","?"))))</f>
        <v/>
      </c>
      <c r="W13" s="22" t="str">
        <f>IF(AK$10="","",AK$10)</f>
        <v/>
      </c>
      <c r="X13" s="22" t="s">
        <v>1</v>
      </c>
      <c r="Y13" s="23" t="str">
        <f>IF(AI$10="","",AI$10)</f>
        <v/>
      </c>
      <c r="Z13" s="42" t="str">
        <f>IF(AA13="","",IF(AA13-AC13&gt;0,"○",IF(AA13-AC13&lt;0,"●",IF(AA13-AC13=0,"△","?"))))</f>
        <v/>
      </c>
      <c r="AA13" s="43" t="str">
        <f>IF(AK11="","",AK11)</f>
        <v/>
      </c>
      <c r="AB13" s="43" t="s">
        <v>1</v>
      </c>
      <c r="AC13" s="44" t="str">
        <f>IF(AI$11="","",AI$11)</f>
        <v/>
      </c>
      <c r="AD13" s="42" t="str">
        <f>IF(AE13="","",IF(AE13-AG13&gt;0,"○",IF(AE13-AG13&lt;0,"●",IF(AE13-AG13=0,"△","?"))))</f>
        <v/>
      </c>
      <c r="AE13" s="43" t="str">
        <f>IF(AK$12="","",AK$12)</f>
        <v/>
      </c>
      <c r="AF13" s="43" t="s">
        <v>1</v>
      </c>
      <c r="AG13" s="44" t="str">
        <f>IF(AI$12="","",AI$12)</f>
        <v/>
      </c>
      <c r="AH13" s="190" t="s">
        <v>10</v>
      </c>
      <c r="AI13" s="190"/>
      <c r="AJ13" s="190"/>
      <c r="AK13" s="190"/>
      <c r="AL13" s="72">
        <f t="shared" si="5"/>
        <v>0</v>
      </c>
      <c r="AM13" s="74">
        <f t="shared" si="6"/>
        <v>0</v>
      </c>
      <c r="AN13" s="74">
        <f t="shared" si="7"/>
        <v>0</v>
      </c>
      <c r="AO13" s="74">
        <f t="shared" si="8"/>
        <v>0</v>
      </c>
      <c r="AP13" s="74">
        <f t="shared" si="9"/>
        <v>0</v>
      </c>
      <c r="AQ13" s="74">
        <f t="shared" si="10"/>
        <v>0</v>
      </c>
      <c r="AR13" s="74">
        <f t="shared" si="11"/>
        <v>0</v>
      </c>
      <c r="AS13" s="73">
        <f t="shared" si="3"/>
        <v>1</v>
      </c>
    </row>
    <row r="14" spans="1:45" ht="37.5" customHeight="1">
      <c r="A14" s="75"/>
      <c r="B14" s="76"/>
      <c r="C14" s="76"/>
      <c r="D14" s="76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197" t="s">
        <v>83</v>
      </c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</row>
    <row r="15" spans="1:45" ht="37.5" customHeight="1">
      <c r="A15" s="200" t="s">
        <v>59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</row>
  </sheetData>
  <mergeCells count="34">
    <mergeCell ref="V14:AS14"/>
    <mergeCell ref="B2:G2"/>
    <mergeCell ref="AH13:AK13"/>
    <mergeCell ref="AH4:AK4"/>
    <mergeCell ref="A15:AS15"/>
    <mergeCell ref="R9:U9"/>
    <mergeCell ref="N8:Q8"/>
    <mergeCell ref="AD4:AG4"/>
    <mergeCell ref="B4:E4"/>
    <mergeCell ref="F4:I4"/>
    <mergeCell ref="J4:M4"/>
    <mergeCell ref="N4:Q4"/>
    <mergeCell ref="V4:Y4"/>
    <mergeCell ref="Z4:AC4"/>
    <mergeCell ref="R4:U4"/>
    <mergeCell ref="V10:Y10"/>
    <mergeCell ref="Z11:AC11"/>
    <mergeCell ref="AD12:AG12"/>
    <mergeCell ref="B5:E5"/>
    <mergeCell ref="F6:I6"/>
    <mergeCell ref="J7:M7"/>
    <mergeCell ref="AO3:AS3"/>
    <mergeCell ref="AD2:AG2"/>
    <mergeCell ref="T2:W2"/>
    <mergeCell ref="X2:Z2"/>
    <mergeCell ref="AA2:AC2"/>
    <mergeCell ref="AQ2:AS2"/>
    <mergeCell ref="AL3:AN3"/>
    <mergeCell ref="AH2:AK2"/>
    <mergeCell ref="H2:K2"/>
    <mergeCell ref="L2:O2"/>
    <mergeCell ref="P2:S2"/>
    <mergeCell ref="AN2:AO2"/>
    <mergeCell ref="AL2:AM2"/>
  </mergeCells>
  <phoneticPr fontId="2"/>
  <conditionalFormatting sqref="AS5:AS1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9055118110236227" right="0.19685039370078741" top="0.59055118110236227" bottom="0.19685039370078741" header="0.31496062992125984" footer="0.31496062992125984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９チーム対戦カード</vt:lpstr>
      <vt:lpstr>９チーム星取表</vt:lpstr>
      <vt:lpstr>'９チーム星取表'!Print_Area</vt:lpstr>
      <vt:lpstr>'９チーム対戦カード'!Print_Area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nagakura</dc:creator>
  <cp:lastModifiedBy>nagakura</cp:lastModifiedBy>
  <cp:lastPrinted>2021-05-09T08:51:54Z</cp:lastPrinted>
  <dcterms:created xsi:type="dcterms:W3CDTF">2013-05-14T10:32:30Z</dcterms:created>
  <dcterms:modified xsi:type="dcterms:W3CDTF">2021-07-08T13:47:52Z</dcterms:modified>
</cp:coreProperties>
</file>